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Owner\Desktop\四国中央市バドミントン協会\youkou kekka\tyuuouopun\kekka\"/>
    </mc:Choice>
  </mc:AlternateContent>
  <xr:revisionPtr revIDLastSave="0" documentId="13_ncr:1_{45D200C6-B896-4CCF-A922-5FD561B4467F}" xr6:coauthVersionLast="47" xr6:coauthVersionMax="47" xr10:uidLastSave="{00000000-0000-0000-0000-000000000000}"/>
  <bookViews>
    <workbookView xWindow="-108" yWindow="-108" windowWidth="23256" windowHeight="12456" tabRatio="775" xr2:uid="{00000000-000D-0000-FFFF-FFFF00000000}"/>
  </bookViews>
  <sheets>
    <sheet name="結果" sheetId="295" r:id="rId1"/>
  </sheets>
  <definedNames>
    <definedName name="_xlnm.Print_Area" localSheetId="0">結果!$A$1:$BE$244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8" i="295" l="1"/>
  <c r="V102" i="295"/>
  <c r="N96" i="295"/>
  <c r="O208" i="295" l="1"/>
  <c r="M208" i="295"/>
  <c r="N208" i="295" s="1"/>
  <c r="L208" i="295"/>
  <c r="K208" i="295"/>
  <c r="I208" i="295"/>
  <c r="J208" i="295" s="1"/>
  <c r="G208" i="295"/>
  <c r="E208" i="295"/>
  <c r="F208" i="295" s="1"/>
  <c r="O207" i="295"/>
  <c r="M207" i="295"/>
  <c r="N207" i="295" s="1"/>
  <c r="L207" i="295"/>
  <c r="K207" i="295"/>
  <c r="I207" i="295"/>
  <c r="J207" i="295" s="1"/>
  <c r="G207" i="295"/>
  <c r="E207" i="295"/>
  <c r="F207" i="295" s="1"/>
  <c r="O206" i="295"/>
  <c r="M206" i="295"/>
  <c r="K206" i="295"/>
  <c r="I206" i="295"/>
  <c r="J206" i="295" s="1"/>
  <c r="G206" i="295"/>
  <c r="E206" i="295"/>
  <c r="R205" i="295"/>
  <c r="P208" i="295" s="1"/>
  <c r="K205" i="295"/>
  <c r="I205" i="295"/>
  <c r="J205" i="295" s="1"/>
  <c r="H208" i="295" s="1"/>
  <c r="H205" i="295"/>
  <c r="G205" i="295"/>
  <c r="E205" i="295"/>
  <c r="F205" i="295" s="1"/>
  <c r="R204" i="295"/>
  <c r="P207" i="295" s="1"/>
  <c r="K204" i="295"/>
  <c r="I204" i="295"/>
  <c r="J204" i="295" s="1"/>
  <c r="H207" i="295" s="1"/>
  <c r="H204" i="295"/>
  <c r="G204" i="295"/>
  <c r="E204" i="295"/>
  <c r="F204" i="295" s="1"/>
  <c r="T203" i="295"/>
  <c r="P206" i="295" s="1"/>
  <c r="R203" i="295"/>
  <c r="K203" i="295"/>
  <c r="I203" i="295"/>
  <c r="J203" i="295" s="1"/>
  <c r="G203" i="295"/>
  <c r="E203" i="295"/>
  <c r="F203" i="295" s="1"/>
  <c r="R202" i="295"/>
  <c r="N202" i="295"/>
  <c r="L205" i="295" s="1"/>
  <c r="G202" i="295"/>
  <c r="E202" i="295"/>
  <c r="F202" i="295" s="1"/>
  <c r="R201" i="295"/>
  <c r="N201" i="295"/>
  <c r="L204" i="295" s="1"/>
  <c r="G201" i="295"/>
  <c r="E201" i="295"/>
  <c r="F201" i="295" s="1"/>
  <c r="T200" i="295"/>
  <c r="L206" i="295" s="1"/>
  <c r="R200" i="295"/>
  <c r="P200" i="295"/>
  <c r="L203" i="295" s="1"/>
  <c r="N200" i="295"/>
  <c r="G200" i="295"/>
  <c r="E200" i="295"/>
  <c r="R199" i="295"/>
  <c r="N199" i="295"/>
  <c r="J199" i="295"/>
  <c r="H202" i="295" s="1"/>
  <c r="AF198" i="295"/>
  <c r="AE198" i="295"/>
  <c r="AC198" i="295"/>
  <c r="AB198" i="295"/>
  <c r="R198" i="295"/>
  <c r="N198" i="295"/>
  <c r="J198" i="295"/>
  <c r="H201" i="295" s="1"/>
  <c r="T197" i="295"/>
  <c r="H206" i="295" s="1"/>
  <c r="R197" i="295"/>
  <c r="P197" i="295"/>
  <c r="H203" i="295" s="1"/>
  <c r="N197" i="295"/>
  <c r="L197" i="295"/>
  <c r="H200" i="295" s="1"/>
  <c r="J197" i="295"/>
  <c r="Q196" i="295"/>
  <c r="M196" i="295"/>
  <c r="I196" i="295"/>
  <c r="E196" i="295"/>
  <c r="Q195" i="295"/>
  <c r="M195" i="295"/>
  <c r="I195" i="295"/>
  <c r="E195" i="295"/>
  <c r="O193" i="295"/>
  <c r="M193" i="295"/>
  <c r="N193" i="295" s="1"/>
  <c r="L193" i="295"/>
  <c r="K193" i="295"/>
  <c r="I193" i="295"/>
  <c r="J193" i="295" s="1"/>
  <c r="G193" i="295"/>
  <c r="E193" i="295"/>
  <c r="F193" i="295" s="1"/>
  <c r="O192" i="295"/>
  <c r="M192" i="295"/>
  <c r="N192" i="295" s="1"/>
  <c r="L192" i="295"/>
  <c r="K192" i="295"/>
  <c r="I192" i="295"/>
  <c r="J192" i="295" s="1"/>
  <c r="G192" i="295"/>
  <c r="E192" i="295"/>
  <c r="F192" i="295" s="1"/>
  <c r="O191" i="295"/>
  <c r="M191" i="295"/>
  <c r="N191" i="295" s="1"/>
  <c r="K191" i="295"/>
  <c r="I191" i="295"/>
  <c r="J191" i="295" s="1"/>
  <c r="G191" i="295"/>
  <c r="E191" i="295"/>
  <c r="R190" i="295"/>
  <c r="P193" i="295" s="1"/>
  <c r="K190" i="295"/>
  <c r="I190" i="295"/>
  <c r="J190" i="295" s="1"/>
  <c r="H193" i="295" s="1"/>
  <c r="H190" i="295"/>
  <c r="G190" i="295"/>
  <c r="E190" i="295"/>
  <c r="F190" i="295" s="1"/>
  <c r="R189" i="295"/>
  <c r="P192" i="295" s="1"/>
  <c r="K189" i="295"/>
  <c r="I189" i="295"/>
  <c r="J189" i="295" s="1"/>
  <c r="H192" i="295" s="1"/>
  <c r="H189" i="295"/>
  <c r="G189" i="295"/>
  <c r="E189" i="295"/>
  <c r="F189" i="295" s="1"/>
  <c r="T188" i="295"/>
  <c r="P191" i="295" s="1"/>
  <c r="R188" i="295"/>
  <c r="K188" i="295"/>
  <c r="I188" i="295"/>
  <c r="J188" i="295" s="1"/>
  <c r="G188" i="295"/>
  <c r="E188" i="295"/>
  <c r="F188" i="295" s="1"/>
  <c r="R187" i="295"/>
  <c r="N187" i="295"/>
  <c r="L190" i="295" s="1"/>
  <c r="G187" i="295"/>
  <c r="E187" i="295"/>
  <c r="F187" i="295" s="1"/>
  <c r="R186" i="295"/>
  <c r="N186" i="295"/>
  <c r="L189" i="295" s="1"/>
  <c r="G186" i="295"/>
  <c r="E186" i="295"/>
  <c r="F186" i="295" s="1"/>
  <c r="T185" i="295"/>
  <c r="L191" i="295" s="1"/>
  <c r="R185" i="295"/>
  <c r="P185" i="295"/>
  <c r="L188" i="295" s="1"/>
  <c r="N185" i="295"/>
  <c r="G185" i="295"/>
  <c r="E185" i="295"/>
  <c r="R184" i="295"/>
  <c r="N184" i="295"/>
  <c r="J184" i="295"/>
  <c r="H187" i="295" s="1"/>
  <c r="AF183" i="295"/>
  <c r="AE183" i="295"/>
  <c r="AC183" i="295"/>
  <c r="AB183" i="295"/>
  <c r="R183" i="295"/>
  <c r="N183" i="295"/>
  <c r="J183" i="295"/>
  <c r="H186" i="295" s="1"/>
  <c r="T182" i="295"/>
  <c r="H191" i="295" s="1"/>
  <c r="R182" i="295"/>
  <c r="P182" i="295"/>
  <c r="H188" i="295" s="1"/>
  <c r="N182" i="295"/>
  <c r="L182" i="295"/>
  <c r="H185" i="295" s="1"/>
  <c r="J182" i="295"/>
  <c r="Q181" i="295"/>
  <c r="M181" i="295"/>
  <c r="I181" i="295"/>
  <c r="E181" i="295"/>
  <c r="Q180" i="295"/>
  <c r="M180" i="295"/>
  <c r="I180" i="295"/>
  <c r="E180" i="295"/>
  <c r="S173" i="295"/>
  <c r="Q173" i="295"/>
  <c r="R173" i="295" s="1"/>
  <c r="P173" i="295"/>
  <c r="O173" i="295"/>
  <c r="M173" i="295"/>
  <c r="N173" i="295" s="1"/>
  <c r="K173" i="295"/>
  <c r="I173" i="295"/>
  <c r="J173" i="295" s="1"/>
  <c r="H173" i="295"/>
  <c r="G173" i="295"/>
  <c r="E173" i="295"/>
  <c r="F173" i="295" s="1"/>
  <c r="S172" i="295"/>
  <c r="Q172" i="295"/>
  <c r="R172" i="295" s="1"/>
  <c r="P172" i="295"/>
  <c r="O172" i="295"/>
  <c r="M172" i="295"/>
  <c r="N172" i="295" s="1"/>
  <c r="K172" i="295"/>
  <c r="I172" i="295"/>
  <c r="J172" i="295" s="1"/>
  <c r="H172" i="295"/>
  <c r="G172" i="295"/>
  <c r="E172" i="295"/>
  <c r="F172" i="295" s="1"/>
  <c r="S171" i="295"/>
  <c r="Q171" i="295"/>
  <c r="R171" i="295" s="1"/>
  <c r="O171" i="295"/>
  <c r="M171" i="295"/>
  <c r="N171" i="295" s="1"/>
  <c r="K171" i="295"/>
  <c r="I171" i="295"/>
  <c r="J171" i="295" s="1"/>
  <c r="G171" i="295"/>
  <c r="E171" i="295"/>
  <c r="V170" i="295"/>
  <c r="T173" i="295" s="1"/>
  <c r="O170" i="295"/>
  <c r="M170" i="295"/>
  <c r="N170" i="295" s="1"/>
  <c r="L173" i="295" s="1"/>
  <c r="L170" i="295"/>
  <c r="K170" i="295"/>
  <c r="I170" i="295"/>
  <c r="J170" i="295" s="1"/>
  <c r="G170" i="295"/>
  <c r="E170" i="295"/>
  <c r="F170" i="295" s="1"/>
  <c r="V169" i="295"/>
  <c r="T172" i="295" s="1"/>
  <c r="O169" i="295"/>
  <c r="M169" i="295"/>
  <c r="N169" i="295" s="1"/>
  <c r="L172" i="295" s="1"/>
  <c r="L169" i="295"/>
  <c r="K169" i="295"/>
  <c r="I169" i="295"/>
  <c r="J169" i="295" s="1"/>
  <c r="G169" i="295"/>
  <c r="E169" i="295"/>
  <c r="X168" i="295"/>
  <c r="T171" i="295" s="1"/>
  <c r="V168" i="295"/>
  <c r="O168" i="295"/>
  <c r="M168" i="295"/>
  <c r="N168" i="295" s="1"/>
  <c r="K168" i="295"/>
  <c r="I168" i="295"/>
  <c r="J168" i="295" s="1"/>
  <c r="G168" i="295"/>
  <c r="E168" i="295"/>
  <c r="F168" i="295" s="1"/>
  <c r="V167" i="295"/>
  <c r="R167" i="295"/>
  <c r="P170" i="295" s="1"/>
  <c r="K167" i="295"/>
  <c r="I167" i="295"/>
  <c r="J167" i="295" s="1"/>
  <c r="H170" i="295" s="1"/>
  <c r="H167" i="295"/>
  <c r="G167" i="295"/>
  <c r="E167" i="295"/>
  <c r="F167" i="295" s="1"/>
  <c r="V166" i="295"/>
  <c r="R166" i="295"/>
  <c r="P169" i="295" s="1"/>
  <c r="K166" i="295"/>
  <c r="I166" i="295"/>
  <c r="J166" i="295" s="1"/>
  <c r="H169" i="295" s="1"/>
  <c r="H166" i="295"/>
  <c r="G166" i="295"/>
  <c r="E166" i="295"/>
  <c r="F166" i="295" s="1"/>
  <c r="X165" i="295"/>
  <c r="P171" i="295" s="1"/>
  <c r="V165" i="295"/>
  <c r="T165" i="295"/>
  <c r="P168" i="295" s="1"/>
  <c r="R165" i="295"/>
  <c r="K165" i="295"/>
  <c r="I165" i="295"/>
  <c r="J165" i="295" s="1"/>
  <c r="G165" i="295"/>
  <c r="E165" i="295"/>
  <c r="F165" i="295" s="1"/>
  <c r="V164" i="295"/>
  <c r="R164" i="295"/>
  <c r="N164" i="295"/>
  <c r="L167" i="295" s="1"/>
  <c r="G164" i="295"/>
  <c r="E164" i="295"/>
  <c r="F164" i="295" s="1"/>
  <c r="V163" i="295"/>
  <c r="R163" i="295"/>
  <c r="N163" i="295"/>
  <c r="L166" i="295" s="1"/>
  <c r="G163" i="295"/>
  <c r="E163" i="295"/>
  <c r="F163" i="295" s="1"/>
  <c r="X162" i="295"/>
  <c r="L171" i="295" s="1"/>
  <c r="V162" i="295"/>
  <c r="T162" i="295"/>
  <c r="L168" i="295" s="1"/>
  <c r="R162" i="295"/>
  <c r="P162" i="295"/>
  <c r="L165" i="295" s="1"/>
  <c r="N162" i="295"/>
  <c r="G162" i="295"/>
  <c r="E162" i="295"/>
  <c r="V161" i="295"/>
  <c r="R161" i="295"/>
  <c r="N161" i="295"/>
  <c r="J161" i="295"/>
  <c r="H164" i="295" s="1"/>
  <c r="AJ160" i="295"/>
  <c r="AI160" i="295"/>
  <c r="AG160" i="295"/>
  <c r="AF160" i="295"/>
  <c r="V160" i="295"/>
  <c r="R160" i="295"/>
  <c r="N160" i="295"/>
  <c r="J160" i="295"/>
  <c r="H163" i="295" s="1"/>
  <c r="X159" i="295"/>
  <c r="H171" i="295" s="1"/>
  <c r="V159" i="295"/>
  <c r="T159" i="295"/>
  <c r="H168" i="295" s="1"/>
  <c r="R159" i="295"/>
  <c r="P159" i="295"/>
  <c r="H165" i="295" s="1"/>
  <c r="N159" i="295"/>
  <c r="L159" i="295"/>
  <c r="J159" i="295"/>
  <c r="U158" i="295"/>
  <c r="Q158" i="295"/>
  <c r="M158" i="295"/>
  <c r="I158" i="295"/>
  <c r="E158" i="295"/>
  <c r="U157" i="295"/>
  <c r="Q157" i="295"/>
  <c r="M157" i="295"/>
  <c r="I157" i="295"/>
  <c r="E157" i="295"/>
  <c r="S148" i="295"/>
  <c r="Q148" i="295"/>
  <c r="R148" i="295" s="1"/>
  <c r="P148" i="295"/>
  <c r="O148" i="295"/>
  <c r="M148" i="295"/>
  <c r="N148" i="295" s="1"/>
  <c r="K148" i="295"/>
  <c r="I148" i="295"/>
  <c r="J148" i="295" s="1"/>
  <c r="H148" i="295"/>
  <c r="G148" i="295"/>
  <c r="E148" i="295"/>
  <c r="F148" i="295" s="1"/>
  <c r="S147" i="295"/>
  <c r="Q147" i="295"/>
  <c r="R147" i="295" s="1"/>
  <c r="P147" i="295"/>
  <c r="O147" i="295"/>
  <c r="M147" i="295"/>
  <c r="N147" i="295" s="1"/>
  <c r="K147" i="295"/>
  <c r="I147" i="295"/>
  <c r="J147" i="295" s="1"/>
  <c r="H147" i="295"/>
  <c r="G147" i="295"/>
  <c r="E147" i="295"/>
  <c r="F147" i="295" s="1"/>
  <c r="S146" i="295"/>
  <c r="Q146" i="295"/>
  <c r="R146" i="295" s="1"/>
  <c r="O146" i="295"/>
  <c r="M146" i="295"/>
  <c r="N146" i="295" s="1"/>
  <c r="K146" i="295"/>
  <c r="I146" i="295"/>
  <c r="J146" i="295" s="1"/>
  <c r="G146" i="295"/>
  <c r="E146" i="295"/>
  <c r="V145" i="295"/>
  <c r="T148" i="295" s="1"/>
  <c r="O145" i="295"/>
  <c r="M145" i="295"/>
  <c r="N145" i="295" s="1"/>
  <c r="L148" i="295" s="1"/>
  <c r="L145" i="295"/>
  <c r="K145" i="295"/>
  <c r="I145" i="295"/>
  <c r="J145" i="295" s="1"/>
  <c r="G145" i="295"/>
  <c r="E145" i="295"/>
  <c r="F145" i="295" s="1"/>
  <c r="V144" i="295"/>
  <c r="T147" i="295" s="1"/>
  <c r="O144" i="295"/>
  <c r="M144" i="295"/>
  <c r="N144" i="295" s="1"/>
  <c r="L147" i="295" s="1"/>
  <c r="L144" i="295"/>
  <c r="K144" i="295"/>
  <c r="I144" i="295"/>
  <c r="J144" i="295" s="1"/>
  <c r="G144" i="295"/>
  <c r="E144" i="295"/>
  <c r="F144" i="295" s="1"/>
  <c r="X143" i="295"/>
  <c r="T146" i="295" s="1"/>
  <c r="V143" i="295"/>
  <c r="O143" i="295"/>
  <c r="M143" i="295"/>
  <c r="N143" i="295" s="1"/>
  <c r="K143" i="295"/>
  <c r="I143" i="295"/>
  <c r="J143" i="295" s="1"/>
  <c r="G143" i="295"/>
  <c r="E143" i="295"/>
  <c r="F143" i="295" s="1"/>
  <c r="V142" i="295"/>
  <c r="R142" i="295"/>
  <c r="P145" i="295" s="1"/>
  <c r="K142" i="295"/>
  <c r="I142" i="295"/>
  <c r="J142" i="295" s="1"/>
  <c r="H145" i="295" s="1"/>
  <c r="H142" i="295"/>
  <c r="G142" i="295"/>
  <c r="E142" i="295"/>
  <c r="F142" i="295" s="1"/>
  <c r="V141" i="295"/>
  <c r="R141" i="295"/>
  <c r="P144" i="295" s="1"/>
  <c r="K141" i="295"/>
  <c r="I141" i="295"/>
  <c r="J141" i="295" s="1"/>
  <c r="H144" i="295" s="1"/>
  <c r="H141" i="295"/>
  <c r="G141" i="295"/>
  <c r="E141" i="295"/>
  <c r="F141" i="295" s="1"/>
  <c r="X140" i="295"/>
  <c r="P146" i="295" s="1"/>
  <c r="V140" i="295"/>
  <c r="T140" i="295"/>
  <c r="P143" i="295" s="1"/>
  <c r="R140" i="295"/>
  <c r="K140" i="295"/>
  <c r="I140" i="295"/>
  <c r="J140" i="295" s="1"/>
  <c r="G140" i="295"/>
  <c r="E140" i="295"/>
  <c r="F140" i="295" s="1"/>
  <c r="V139" i="295"/>
  <c r="R139" i="295"/>
  <c r="N139" i="295"/>
  <c r="L142" i="295" s="1"/>
  <c r="G139" i="295"/>
  <c r="E139" i="295"/>
  <c r="F139" i="295" s="1"/>
  <c r="V138" i="295"/>
  <c r="R138" i="295"/>
  <c r="N138" i="295"/>
  <c r="L141" i="295" s="1"/>
  <c r="G138" i="295"/>
  <c r="E138" i="295"/>
  <c r="F138" i="295" s="1"/>
  <c r="X137" i="295"/>
  <c r="L146" i="295" s="1"/>
  <c r="V137" i="295"/>
  <c r="T137" i="295"/>
  <c r="L143" i="295" s="1"/>
  <c r="R137" i="295"/>
  <c r="P137" i="295"/>
  <c r="L140" i="295" s="1"/>
  <c r="N137" i="295"/>
  <c r="G137" i="295"/>
  <c r="E137" i="295"/>
  <c r="F137" i="295" s="1"/>
  <c r="V136" i="295"/>
  <c r="R136" i="295"/>
  <c r="N136" i="295"/>
  <c r="J136" i="295"/>
  <c r="H139" i="295" s="1"/>
  <c r="AJ135" i="295"/>
  <c r="AI135" i="295"/>
  <c r="AG135" i="295"/>
  <c r="AF135" i="295"/>
  <c r="V135" i="295"/>
  <c r="R135" i="295"/>
  <c r="N135" i="295"/>
  <c r="J135" i="295"/>
  <c r="H138" i="295" s="1"/>
  <c r="X134" i="295"/>
  <c r="H146" i="295" s="1"/>
  <c r="V134" i="295"/>
  <c r="T134" i="295"/>
  <c r="H143" i="295" s="1"/>
  <c r="R134" i="295"/>
  <c r="P134" i="295"/>
  <c r="H140" i="295" s="1"/>
  <c r="N134" i="295"/>
  <c r="L134" i="295"/>
  <c r="J134" i="295"/>
  <c r="U133" i="295"/>
  <c r="Q133" i="295"/>
  <c r="M133" i="295"/>
  <c r="I133" i="295"/>
  <c r="E133" i="295"/>
  <c r="U132" i="295"/>
  <c r="Q132" i="295"/>
  <c r="M132" i="295"/>
  <c r="I132" i="295"/>
  <c r="E132" i="295"/>
  <c r="S109" i="295"/>
  <c r="Q109" i="295"/>
  <c r="R109" i="295" s="1"/>
  <c r="P109" i="295"/>
  <c r="O109" i="295"/>
  <c r="M109" i="295"/>
  <c r="N109" i="295" s="1"/>
  <c r="K109" i="295"/>
  <c r="I109" i="295"/>
  <c r="J109" i="295" s="1"/>
  <c r="H109" i="295"/>
  <c r="G109" i="295"/>
  <c r="E109" i="295"/>
  <c r="F109" i="295" s="1"/>
  <c r="S108" i="295"/>
  <c r="Q108" i="295"/>
  <c r="R108" i="295" s="1"/>
  <c r="P108" i="295"/>
  <c r="O108" i="295"/>
  <c r="M108" i="295"/>
  <c r="N108" i="295" s="1"/>
  <c r="K108" i="295"/>
  <c r="I108" i="295"/>
  <c r="J108" i="295" s="1"/>
  <c r="H108" i="295"/>
  <c r="G108" i="295"/>
  <c r="E108" i="295"/>
  <c r="F108" i="295" s="1"/>
  <c r="S107" i="295"/>
  <c r="Q107" i="295"/>
  <c r="R107" i="295" s="1"/>
  <c r="O107" i="295"/>
  <c r="M107" i="295"/>
  <c r="N107" i="295" s="1"/>
  <c r="K107" i="295"/>
  <c r="I107" i="295"/>
  <c r="J107" i="295" s="1"/>
  <c r="G107" i="295"/>
  <c r="E107" i="295"/>
  <c r="V106" i="295"/>
  <c r="T109" i="295" s="1"/>
  <c r="O106" i="295"/>
  <c r="M106" i="295"/>
  <c r="N106" i="295" s="1"/>
  <c r="L109" i="295" s="1"/>
  <c r="L106" i="295"/>
  <c r="K106" i="295"/>
  <c r="I106" i="295"/>
  <c r="J106" i="295" s="1"/>
  <c r="G106" i="295"/>
  <c r="E106" i="295"/>
  <c r="F106" i="295" s="1"/>
  <c r="V105" i="295"/>
  <c r="T108" i="295" s="1"/>
  <c r="O105" i="295"/>
  <c r="M105" i="295"/>
  <c r="N105" i="295" s="1"/>
  <c r="L108" i="295" s="1"/>
  <c r="L105" i="295"/>
  <c r="K105" i="295"/>
  <c r="I105" i="295"/>
  <c r="J105" i="295" s="1"/>
  <c r="G105" i="295"/>
  <c r="E105" i="295"/>
  <c r="F105" i="295" s="1"/>
  <c r="X104" i="295"/>
  <c r="T107" i="295" s="1"/>
  <c r="V104" i="295"/>
  <c r="O104" i="295"/>
  <c r="M104" i="295"/>
  <c r="N104" i="295" s="1"/>
  <c r="K104" i="295"/>
  <c r="I104" i="295"/>
  <c r="J104" i="295" s="1"/>
  <c r="G104" i="295"/>
  <c r="E104" i="295"/>
  <c r="V103" i="295"/>
  <c r="R103" i="295"/>
  <c r="P106" i="295" s="1"/>
  <c r="K103" i="295"/>
  <c r="I103" i="295"/>
  <c r="J103" i="295" s="1"/>
  <c r="H106" i="295" s="1"/>
  <c r="H103" i="295"/>
  <c r="G103" i="295"/>
  <c r="E103" i="295"/>
  <c r="F103" i="295" s="1"/>
  <c r="R102" i="295"/>
  <c r="P105" i="295" s="1"/>
  <c r="K102" i="295"/>
  <c r="I102" i="295"/>
  <c r="J102" i="295" s="1"/>
  <c r="H105" i="295" s="1"/>
  <c r="H102" i="295"/>
  <c r="G102" i="295"/>
  <c r="E102" i="295"/>
  <c r="F102" i="295" s="1"/>
  <c r="X101" i="295"/>
  <c r="P107" i="295" s="1"/>
  <c r="V101" i="295"/>
  <c r="T101" i="295"/>
  <c r="P104" i="295" s="1"/>
  <c r="R101" i="295"/>
  <c r="K101" i="295"/>
  <c r="I101" i="295"/>
  <c r="J101" i="295" s="1"/>
  <c r="G101" i="295"/>
  <c r="E101" i="295"/>
  <c r="F101" i="295" s="1"/>
  <c r="V100" i="295"/>
  <c r="R100" i="295"/>
  <c r="N100" i="295"/>
  <c r="L103" i="295" s="1"/>
  <c r="G100" i="295"/>
  <c r="E100" i="295"/>
  <c r="F100" i="295" s="1"/>
  <c r="V99" i="295"/>
  <c r="R99" i="295"/>
  <c r="N99" i="295"/>
  <c r="L102" i="295" s="1"/>
  <c r="G99" i="295"/>
  <c r="E99" i="295"/>
  <c r="F99" i="295" s="1"/>
  <c r="X98" i="295"/>
  <c r="L107" i="295" s="1"/>
  <c r="V98" i="295"/>
  <c r="T98" i="295"/>
  <c r="L104" i="295" s="1"/>
  <c r="R98" i="295"/>
  <c r="P98" i="295"/>
  <c r="L101" i="295" s="1"/>
  <c r="N98" i="295"/>
  <c r="G98" i="295"/>
  <c r="E98" i="295"/>
  <c r="F98" i="295" s="1"/>
  <c r="V97" i="295"/>
  <c r="R97" i="295"/>
  <c r="N97" i="295"/>
  <c r="J97" i="295"/>
  <c r="H100" i="295" s="1"/>
  <c r="AJ96" i="295"/>
  <c r="AI96" i="295"/>
  <c r="AG96" i="295"/>
  <c r="AF96" i="295"/>
  <c r="V96" i="295"/>
  <c r="R96" i="295"/>
  <c r="J96" i="295"/>
  <c r="H99" i="295" s="1"/>
  <c r="X95" i="295"/>
  <c r="H107" i="295" s="1"/>
  <c r="V95" i="295"/>
  <c r="T95" i="295"/>
  <c r="H104" i="295" s="1"/>
  <c r="R95" i="295"/>
  <c r="P95" i="295"/>
  <c r="H101" i="295" s="1"/>
  <c r="N95" i="295"/>
  <c r="L95" i="295"/>
  <c r="H98" i="295" s="1"/>
  <c r="J95" i="295"/>
  <c r="U94" i="295"/>
  <c r="Q94" i="295"/>
  <c r="M94" i="295"/>
  <c r="I94" i="295"/>
  <c r="E94" i="295"/>
  <c r="U93" i="295"/>
  <c r="Q93" i="295"/>
  <c r="M93" i="295"/>
  <c r="I93" i="295"/>
  <c r="E93" i="295"/>
  <c r="S91" i="295"/>
  <c r="Q91" i="295"/>
  <c r="R91" i="295" s="1"/>
  <c r="P91" i="295"/>
  <c r="O91" i="295"/>
  <c r="M91" i="295"/>
  <c r="N91" i="295" s="1"/>
  <c r="K91" i="295"/>
  <c r="I91" i="295"/>
  <c r="J91" i="295" s="1"/>
  <c r="H91" i="295"/>
  <c r="G91" i="295"/>
  <c r="E91" i="295"/>
  <c r="F91" i="295" s="1"/>
  <c r="S90" i="295"/>
  <c r="Q90" i="295"/>
  <c r="R90" i="295" s="1"/>
  <c r="P90" i="295"/>
  <c r="O90" i="295"/>
  <c r="M90" i="295"/>
  <c r="N90" i="295" s="1"/>
  <c r="K90" i="295"/>
  <c r="I90" i="295"/>
  <c r="J90" i="295" s="1"/>
  <c r="H90" i="295"/>
  <c r="G90" i="295"/>
  <c r="E90" i="295"/>
  <c r="F90" i="295" s="1"/>
  <c r="S89" i="295"/>
  <c r="Q89" i="295"/>
  <c r="R89" i="295" s="1"/>
  <c r="O89" i="295"/>
  <c r="M89" i="295"/>
  <c r="N89" i="295" s="1"/>
  <c r="K89" i="295"/>
  <c r="I89" i="295"/>
  <c r="J89" i="295" s="1"/>
  <c r="G89" i="295"/>
  <c r="E89" i="295"/>
  <c r="V88" i="295"/>
  <c r="T91" i="295" s="1"/>
  <c r="O88" i="295"/>
  <c r="M88" i="295"/>
  <c r="N88" i="295" s="1"/>
  <c r="L91" i="295" s="1"/>
  <c r="L88" i="295"/>
  <c r="K88" i="295"/>
  <c r="I88" i="295"/>
  <c r="J88" i="295" s="1"/>
  <c r="G88" i="295"/>
  <c r="E88" i="295"/>
  <c r="F88" i="295" s="1"/>
  <c r="V87" i="295"/>
  <c r="T90" i="295" s="1"/>
  <c r="O87" i="295"/>
  <c r="M87" i="295"/>
  <c r="N87" i="295" s="1"/>
  <c r="L90" i="295" s="1"/>
  <c r="L87" i="295"/>
  <c r="K87" i="295"/>
  <c r="I87" i="295"/>
  <c r="J87" i="295" s="1"/>
  <c r="G87" i="295"/>
  <c r="E87" i="295"/>
  <c r="F87" i="295" s="1"/>
  <c r="X86" i="295"/>
  <c r="T89" i="295" s="1"/>
  <c r="V86" i="295"/>
  <c r="O86" i="295"/>
  <c r="M86" i="295"/>
  <c r="N86" i="295" s="1"/>
  <c r="K86" i="295"/>
  <c r="I86" i="295"/>
  <c r="J86" i="295" s="1"/>
  <c r="G86" i="295"/>
  <c r="E86" i="295"/>
  <c r="F86" i="295" s="1"/>
  <c r="V85" i="295"/>
  <c r="R85" i="295"/>
  <c r="P88" i="295" s="1"/>
  <c r="K85" i="295"/>
  <c r="I85" i="295"/>
  <c r="J85" i="295" s="1"/>
  <c r="H88" i="295" s="1"/>
  <c r="H85" i="295"/>
  <c r="G85" i="295"/>
  <c r="E85" i="295"/>
  <c r="F85" i="295" s="1"/>
  <c r="V84" i="295"/>
  <c r="R84" i="295"/>
  <c r="P87" i="295" s="1"/>
  <c r="K84" i="295"/>
  <c r="I84" i="295"/>
  <c r="J84" i="295" s="1"/>
  <c r="H87" i="295" s="1"/>
  <c r="H84" i="295"/>
  <c r="G84" i="295"/>
  <c r="E84" i="295"/>
  <c r="F84" i="295" s="1"/>
  <c r="X83" i="295"/>
  <c r="P89" i="295" s="1"/>
  <c r="V83" i="295"/>
  <c r="T83" i="295"/>
  <c r="P86" i="295" s="1"/>
  <c r="R83" i="295"/>
  <c r="K83" i="295"/>
  <c r="I83" i="295"/>
  <c r="J83" i="295" s="1"/>
  <c r="G83" i="295"/>
  <c r="E83" i="295"/>
  <c r="F83" i="295" s="1"/>
  <c r="V82" i="295"/>
  <c r="R82" i="295"/>
  <c r="N82" i="295"/>
  <c r="L85" i="295" s="1"/>
  <c r="G82" i="295"/>
  <c r="E82" i="295"/>
  <c r="F82" i="295" s="1"/>
  <c r="V81" i="295"/>
  <c r="R81" i="295"/>
  <c r="N81" i="295"/>
  <c r="L84" i="295" s="1"/>
  <c r="G81" i="295"/>
  <c r="E81" i="295"/>
  <c r="F81" i="295" s="1"/>
  <c r="X80" i="295"/>
  <c r="L89" i="295" s="1"/>
  <c r="V80" i="295"/>
  <c r="T80" i="295"/>
  <c r="L86" i="295" s="1"/>
  <c r="R80" i="295"/>
  <c r="P80" i="295"/>
  <c r="L83" i="295" s="1"/>
  <c r="N80" i="295"/>
  <c r="G80" i="295"/>
  <c r="E80" i="295"/>
  <c r="V79" i="295"/>
  <c r="R79" i="295"/>
  <c r="N79" i="295"/>
  <c r="J79" i="295"/>
  <c r="H82" i="295" s="1"/>
  <c r="AJ78" i="295"/>
  <c r="AI78" i="295"/>
  <c r="AG78" i="295"/>
  <c r="AF78" i="295"/>
  <c r="V78" i="295"/>
  <c r="R78" i="295"/>
  <c r="N78" i="295"/>
  <c r="J78" i="295"/>
  <c r="H81" i="295" s="1"/>
  <c r="X77" i="295"/>
  <c r="H89" i="295" s="1"/>
  <c r="V77" i="295"/>
  <c r="T77" i="295"/>
  <c r="H86" i="295" s="1"/>
  <c r="R77" i="295"/>
  <c r="P77" i="295"/>
  <c r="H83" i="295" s="1"/>
  <c r="N77" i="295"/>
  <c r="L77" i="295"/>
  <c r="H80" i="295" s="1"/>
  <c r="J77" i="295"/>
  <c r="U76" i="295"/>
  <c r="Q76" i="295"/>
  <c r="M76" i="295"/>
  <c r="I76" i="295"/>
  <c r="E76" i="295"/>
  <c r="U75" i="295"/>
  <c r="Q75" i="295"/>
  <c r="M75" i="295"/>
  <c r="I75" i="295"/>
  <c r="E75" i="295"/>
  <c r="S68" i="295"/>
  <c r="Q68" i="295"/>
  <c r="R68" i="295" s="1"/>
  <c r="P68" i="295"/>
  <c r="O68" i="295"/>
  <c r="M68" i="295"/>
  <c r="N68" i="295" s="1"/>
  <c r="K68" i="295"/>
  <c r="I68" i="295"/>
  <c r="J68" i="295" s="1"/>
  <c r="H68" i="295"/>
  <c r="G68" i="295"/>
  <c r="E68" i="295"/>
  <c r="F68" i="295" s="1"/>
  <c r="S67" i="295"/>
  <c r="Q67" i="295"/>
  <c r="R67" i="295" s="1"/>
  <c r="P67" i="295"/>
  <c r="O67" i="295"/>
  <c r="M67" i="295"/>
  <c r="N67" i="295" s="1"/>
  <c r="K67" i="295"/>
  <c r="I67" i="295"/>
  <c r="J67" i="295" s="1"/>
  <c r="H67" i="295"/>
  <c r="G67" i="295"/>
  <c r="E67" i="295"/>
  <c r="F67" i="295" s="1"/>
  <c r="S66" i="295"/>
  <c r="Q66" i="295"/>
  <c r="R66" i="295" s="1"/>
  <c r="O66" i="295"/>
  <c r="M66" i="295"/>
  <c r="N66" i="295" s="1"/>
  <c r="K66" i="295"/>
  <c r="I66" i="295"/>
  <c r="J66" i="295" s="1"/>
  <c r="G66" i="295"/>
  <c r="E66" i="295"/>
  <c r="F66" i="295" s="1"/>
  <c r="V65" i="295"/>
  <c r="T68" i="295" s="1"/>
  <c r="O65" i="295"/>
  <c r="M65" i="295"/>
  <c r="N65" i="295" s="1"/>
  <c r="L68" i="295" s="1"/>
  <c r="L65" i="295"/>
  <c r="K65" i="295"/>
  <c r="I65" i="295"/>
  <c r="J65" i="295" s="1"/>
  <c r="G65" i="295"/>
  <c r="E65" i="295"/>
  <c r="F65" i="295" s="1"/>
  <c r="V64" i="295"/>
  <c r="T67" i="295" s="1"/>
  <c r="O64" i="295"/>
  <c r="M64" i="295"/>
  <c r="N64" i="295" s="1"/>
  <c r="L67" i="295" s="1"/>
  <c r="L64" i="295"/>
  <c r="K64" i="295"/>
  <c r="I64" i="295"/>
  <c r="J64" i="295" s="1"/>
  <c r="G64" i="295"/>
  <c r="E64" i="295"/>
  <c r="F64" i="295" s="1"/>
  <c r="X63" i="295"/>
  <c r="T66" i="295" s="1"/>
  <c r="V63" i="295"/>
  <c r="O63" i="295"/>
  <c r="M63" i="295"/>
  <c r="N63" i="295" s="1"/>
  <c r="K63" i="295"/>
  <c r="I63" i="295"/>
  <c r="J63" i="295" s="1"/>
  <c r="G63" i="295"/>
  <c r="E63" i="295"/>
  <c r="F63" i="295" s="1"/>
  <c r="V62" i="295"/>
  <c r="R62" i="295"/>
  <c r="P65" i="295" s="1"/>
  <c r="K62" i="295"/>
  <c r="I62" i="295"/>
  <c r="J62" i="295" s="1"/>
  <c r="H65" i="295" s="1"/>
  <c r="H62" i="295"/>
  <c r="G62" i="295"/>
  <c r="E62" i="295"/>
  <c r="F62" i="295" s="1"/>
  <c r="V61" i="295"/>
  <c r="R61" i="295"/>
  <c r="P64" i="295" s="1"/>
  <c r="K61" i="295"/>
  <c r="I61" i="295"/>
  <c r="J61" i="295" s="1"/>
  <c r="H64" i="295" s="1"/>
  <c r="H61" i="295"/>
  <c r="G61" i="295"/>
  <c r="E61" i="295"/>
  <c r="F61" i="295" s="1"/>
  <c r="X60" i="295"/>
  <c r="P66" i="295" s="1"/>
  <c r="V60" i="295"/>
  <c r="T60" i="295"/>
  <c r="P63" i="295" s="1"/>
  <c r="R60" i="295"/>
  <c r="K60" i="295"/>
  <c r="I60" i="295"/>
  <c r="J60" i="295" s="1"/>
  <c r="G60" i="295"/>
  <c r="E60" i="295"/>
  <c r="F60" i="295" s="1"/>
  <c r="V59" i="295"/>
  <c r="R59" i="295"/>
  <c r="N59" i="295"/>
  <c r="L62" i="295" s="1"/>
  <c r="G59" i="295"/>
  <c r="E59" i="295"/>
  <c r="F59" i="295" s="1"/>
  <c r="V58" i="295"/>
  <c r="R58" i="295"/>
  <c r="N58" i="295"/>
  <c r="L61" i="295" s="1"/>
  <c r="G58" i="295"/>
  <c r="E58" i="295"/>
  <c r="F58" i="295" s="1"/>
  <c r="X57" i="295"/>
  <c r="L66" i="295" s="1"/>
  <c r="V57" i="295"/>
  <c r="T57" i="295"/>
  <c r="L63" i="295" s="1"/>
  <c r="R57" i="295"/>
  <c r="P57" i="295"/>
  <c r="L60" i="295" s="1"/>
  <c r="N57" i="295"/>
  <c r="G57" i="295"/>
  <c r="E57" i="295"/>
  <c r="V56" i="295"/>
  <c r="R56" i="295"/>
  <c r="N56" i="295"/>
  <c r="J56" i="295"/>
  <c r="H59" i="295" s="1"/>
  <c r="AJ55" i="295"/>
  <c r="AI55" i="295"/>
  <c r="AG55" i="295"/>
  <c r="AF55" i="295"/>
  <c r="V55" i="295"/>
  <c r="R55" i="295"/>
  <c r="N55" i="295"/>
  <c r="J55" i="295"/>
  <c r="H58" i="295" s="1"/>
  <c r="X54" i="295"/>
  <c r="H66" i="295" s="1"/>
  <c r="V54" i="295"/>
  <c r="T54" i="295"/>
  <c r="H63" i="295" s="1"/>
  <c r="R54" i="295"/>
  <c r="P54" i="295"/>
  <c r="H60" i="295" s="1"/>
  <c r="N54" i="295"/>
  <c r="L54" i="295"/>
  <c r="J54" i="295"/>
  <c r="U53" i="295"/>
  <c r="Q53" i="295"/>
  <c r="M53" i="295"/>
  <c r="I53" i="295"/>
  <c r="E53" i="295"/>
  <c r="U52" i="295"/>
  <c r="Q52" i="295"/>
  <c r="M52" i="295"/>
  <c r="I52" i="295"/>
  <c r="E52" i="295"/>
  <c r="W45" i="295"/>
  <c r="U45" i="295"/>
  <c r="V45" i="295" s="1"/>
  <c r="S45" i="295"/>
  <c r="Q45" i="295"/>
  <c r="R45" i="295" s="1"/>
  <c r="P45" i="295"/>
  <c r="O45" i="295"/>
  <c r="M45" i="295"/>
  <c r="N45" i="295" s="1"/>
  <c r="K45" i="295"/>
  <c r="I45" i="295"/>
  <c r="J45" i="295" s="1"/>
  <c r="H45" i="295"/>
  <c r="G45" i="295"/>
  <c r="E45" i="295"/>
  <c r="F45" i="295" s="1"/>
  <c r="W44" i="295"/>
  <c r="U44" i="295"/>
  <c r="V44" i="295" s="1"/>
  <c r="S44" i="295"/>
  <c r="Q44" i="295"/>
  <c r="R44" i="295" s="1"/>
  <c r="P44" i="295"/>
  <c r="O44" i="295"/>
  <c r="M44" i="295"/>
  <c r="N44" i="295" s="1"/>
  <c r="K44" i="295"/>
  <c r="I44" i="295"/>
  <c r="J44" i="295" s="1"/>
  <c r="H44" i="295"/>
  <c r="G44" i="295"/>
  <c r="E44" i="295"/>
  <c r="F44" i="295" s="1"/>
  <c r="W43" i="295"/>
  <c r="U43" i="295"/>
  <c r="V43" i="295" s="1"/>
  <c r="S43" i="295"/>
  <c r="Q43" i="295"/>
  <c r="R43" i="295" s="1"/>
  <c r="O43" i="295"/>
  <c r="M43" i="295"/>
  <c r="N43" i="295" s="1"/>
  <c r="K43" i="295"/>
  <c r="I43" i="295"/>
  <c r="J43" i="295" s="1"/>
  <c r="G43" i="295"/>
  <c r="E43" i="295"/>
  <c r="F43" i="295" s="1"/>
  <c r="Z42" i="295"/>
  <c r="S42" i="295"/>
  <c r="Q42" i="295"/>
  <c r="R42" i="295" s="1"/>
  <c r="O42" i="295"/>
  <c r="M42" i="295"/>
  <c r="N42" i="295" s="1"/>
  <c r="K42" i="295"/>
  <c r="I42" i="295"/>
  <c r="J42" i="295" s="1"/>
  <c r="G42" i="295"/>
  <c r="E42" i="295"/>
  <c r="F42" i="295" s="1"/>
  <c r="Z41" i="295"/>
  <c r="S41" i="295"/>
  <c r="Q41" i="295"/>
  <c r="R41" i="295" s="1"/>
  <c r="O41" i="295"/>
  <c r="M41" i="295"/>
  <c r="N41" i="295" s="1"/>
  <c r="K41" i="295"/>
  <c r="I41" i="295"/>
  <c r="J41" i="295" s="1"/>
  <c r="G41" i="295"/>
  <c r="E41" i="295"/>
  <c r="F41" i="295" s="1"/>
  <c r="AB40" i="295"/>
  <c r="X43" i="295" s="1"/>
  <c r="Z40" i="295"/>
  <c r="S40" i="295"/>
  <c r="Q40" i="295"/>
  <c r="R40" i="295" s="1"/>
  <c r="O40" i="295"/>
  <c r="M40" i="295"/>
  <c r="N40" i="295" s="1"/>
  <c r="K40" i="295"/>
  <c r="I40" i="295"/>
  <c r="J40" i="295" s="1"/>
  <c r="G40" i="295"/>
  <c r="E40" i="295"/>
  <c r="Z39" i="295"/>
  <c r="X45" i="295" s="1"/>
  <c r="V39" i="295"/>
  <c r="T45" i="295" s="1"/>
  <c r="O39" i="295"/>
  <c r="M39" i="295"/>
  <c r="N39" i="295" s="1"/>
  <c r="L45" i="295" s="1"/>
  <c r="L39" i="295"/>
  <c r="K39" i="295"/>
  <c r="I39" i="295"/>
  <c r="J39" i="295" s="1"/>
  <c r="G39" i="295"/>
  <c r="E39" i="295"/>
  <c r="F39" i="295" s="1"/>
  <c r="Z38" i="295"/>
  <c r="X44" i="295" s="1"/>
  <c r="V38" i="295"/>
  <c r="T44" i="295" s="1"/>
  <c r="O38" i="295"/>
  <c r="M38" i="295"/>
  <c r="N38" i="295" s="1"/>
  <c r="L44" i="295" s="1"/>
  <c r="L38" i="295"/>
  <c r="K38" i="295"/>
  <c r="I38" i="295"/>
  <c r="J38" i="295" s="1"/>
  <c r="G38" i="295"/>
  <c r="E38" i="295"/>
  <c r="F38" i="295" s="1"/>
  <c r="AB37" i="295"/>
  <c r="T43" i="295" s="1"/>
  <c r="Z37" i="295"/>
  <c r="X37" i="295"/>
  <c r="T40" i="295" s="1"/>
  <c r="V37" i="295"/>
  <c r="O37" i="295"/>
  <c r="M37" i="295"/>
  <c r="N37" i="295" s="1"/>
  <c r="K37" i="295"/>
  <c r="I37" i="295"/>
  <c r="J37" i="295" s="1"/>
  <c r="G37" i="295"/>
  <c r="E37" i="295"/>
  <c r="Z36" i="295"/>
  <c r="V36" i="295"/>
  <c r="R36" i="295"/>
  <c r="P39" i="295" s="1"/>
  <c r="K36" i="295"/>
  <c r="I36" i="295"/>
  <c r="H36" i="295"/>
  <c r="G36" i="295"/>
  <c r="E36" i="295"/>
  <c r="F36" i="295" s="1"/>
  <c r="Z35" i="295"/>
  <c r="V35" i="295"/>
  <c r="R35" i="295"/>
  <c r="P38" i="295" s="1"/>
  <c r="K35" i="295"/>
  <c r="I35" i="295"/>
  <c r="J35" i="295" s="1"/>
  <c r="H38" i="295" s="1"/>
  <c r="H35" i="295"/>
  <c r="G35" i="295"/>
  <c r="E35" i="295"/>
  <c r="F35" i="295" s="1"/>
  <c r="AB34" i="295"/>
  <c r="P43" i="295" s="1"/>
  <c r="Z34" i="295"/>
  <c r="X34" i="295"/>
  <c r="P40" i="295" s="1"/>
  <c r="V34" i="295"/>
  <c r="T34" i="295"/>
  <c r="P37" i="295" s="1"/>
  <c r="R34" i="295"/>
  <c r="K34" i="295"/>
  <c r="I34" i="295"/>
  <c r="J34" i="295" s="1"/>
  <c r="G34" i="295"/>
  <c r="E34" i="295"/>
  <c r="F34" i="295" s="1"/>
  <c r="Z33" i="295"/>
  <c r="V33" i="295"/>
  <c r="R33" i="295"/>
  <c r="N33" i="295"/>
  <c r="L36" i="295" s="1"/>
  <c r="G33" i="295"/>
  <c r="E33" i="295"/>
  <c r="F33" i="295" s="1"/>
  <c r="Z32" i="295"/>
  <c r="V32" i="295"/>
  <c r="R32" i="295"/>
  <c r="N32" i="295"/>
  <c r="L35" i="295" s="1"/>
  <c r="G32" i="295"/>
  <c r="E32" i="295"/>
  <c r="F32" i="295" s="1"/>
  <c r="AB31" i="295"/>
  <c r="L43" i="295" s="1"/>
  <c r="Z31" i="295"/>
  <c r="X31" i="295"/>
  <c r="L40" i="295" s="1"/>
  <c r="V31" i="295"/>
  <c r="T31" i="295"/>
  <c r="L37" i="295" s="1"/>
  <c r="R31" i="295"/>
  <c r="P31" i="295"/>
  <c r="L34" i="295" s="1"/>
  <c r="N31" i="295"/>
  <c r="G31" i="295"/>
  <c r="E31" i="295"/>
  <c r="Z30" i="295"/>
  <c r="V30" i="295"/>
  <c r="R30" i="295"/>
  <c r="N30" i="295"/>
  <c r="J30" i="295"/>
  <c r="H33" i="295" s="1"/>
  <c r="AN29" i="295"/>
  <c r="AM29" i="295"/>
  <c r="AK29" i="295"/>
  <c r="AJ29" i="295"/>
  <c r="Z29" i="295"/>
  <c r="V29" i="295"/>
  <c r="R29" i="295"/>
  <c r="N29" i="295"/>
  <c r="J29" i="295"/>
  <c r="H32" i="295" s="1"/>
  <c r="AB28" i="295"/>
  <c r="H43" i="295" s="1"/>
  <c r="Z28" i="295"/>
  <c r="X28" i="295"/>
  <c r="H40" i="295" s="1"/>
  <c r="V28" i="295"/>
  <c r="T28" i="295"/>
  <c r="H37" i="295" s="1"/>
  <c r="R28" i="295"/>
  <c r="P28" i="295"/>
  <c r="H34" i="295" s="1"/>
  <c r="L28" i="295"/>
  <c r="H31" i="295" s="1"/>
  <c r="J28" i="295"/>
  <c r="Y27" i="295"/>
  <c r="U27" i="295"/>
  <c r="Q27" i="295"/>
  <c r="M27" i="295"/>
  <c r="I27" i="295"/>
  <c r="E27" i="295"/>
  <c r="Y26" i="295"/>
  <c r="U26" i="295"/>
  <c r="Q26" i="295"/>
  <c r="M26" i="295"/>
  <c r="I26" i="295"/>
  <c r="E26" i="295"/>
  <c r="AD198" i="295" l="1"/>
  <c r="Z183" i="295"/>
  <c r="U184" i="295" s="1"/>
  <c r="AE201" i="295"/>
  <c r="AC201" i="295"/>
  <c r="F200" i="295"/>
  <c r="AE207" i="295"/>
  <c r="AB186" i="295"/>
  <c r="AF207" i="295"/>
  <c r="AB201" i="295"/>
  <c r="AF204" i="295"/>
  <c r="Z198" i="295"/>
  <c r="U199" i="295" s="1"/>
  <c r="AF201" i="295"/>
  <c r="AJ163" i="295"/>
  <c r="AF189" i="295"/>
  <c r="AE186" i="295"/>
  <c r="AB207" i="295"/>
  <c r="AG198" i="295"/>
  <c r="Z204" i="295"/>
  <c r="U205" i="295" s="1"/>
  <c r="AA204" i="295"/>
  <c r="W205" i="295" s="1"/>
  <c r="Z201" i="295"/>
  <c r="U202" i="295" s="1"/>
  <c r="AA201" i="295"/>
  <c r="W202" i="295" s="1"/>
  <c r="AA198" i="295"/>
  <c r="W199" i="295" s="1"/>
  <c r="AC204" i="295"/>
  <c r="AB204" i="295"/>
  <c r="F206" i="295"/>
  <c r="AE204" i="295"/>
  <c r="N206" i="295"/>
  <c r="AC207" i="295"/>
  <c r="AE192" i="295"/>
  <c r="AG183" i="295"/>
  <c r="AF192" i="295"/>
  <c r="AE189" i="295"/>
  <c r="AD183" i="295"/>
  <c r="AC189" i="295"/>
  <c r="AA183" i="295"/>
  <c r="W184" i="295" s="1"/>
  <c r="F185" i="295"/>
  <c r="AA186" i="295" s="1"/>
  <c r="W187" i="295" s="1"/>
  <c r="AC186" i="295"/>
  <c r="AF186" i="295"/>
  <c r="Z189" i="295"/>
  <c r="U190" i="295" s="1"/>
  <c r="AA189" i="295"/>
  <c r="W190" i="295" s="1"/>
  <c r="F191" i="295"/>
  <c r="AB189" i="295"/>
  <c r="AB192" i="295"/>
  <c r="AC192" i="295"/>
  <c r="AK135" i="295"/>
  <c r="AJ138" i="295"/>
  <c r="AE135" i="295"/>
  <c r="AA136" i="295" s="1"/>
  <c r="AJ166" i="295"/>
  <c r="AH135" i="295"/>
  <c r="AE160" i="295"/>
  <c r="AA161" i="295" s="1"/>
  <c r="AJ172" i="295"/>
  <c r="AI169" i="295"/>
  <c r="AJ141" i="295"/>
  <c r="AI163" i="295"/>
  <c r="F162" i="295"/>
  <c r="AI147" i="295"/>
  <c r="AD135" i="295"/>
  <c r="Y136" i="295" s="1"/>
  <c r="AJ144" i="295"/>
  <c r="AJ147" i="295"/>
  <c r="AI166" i="295"/>
  <c r="AI138" i="295"/>
  <c r="AH160" i="295"/>
  <c r="AG169" i="295"/>
  <c r="AF169" i="295"/>
  <c r="AG138" i="295"/>
  <c r="AK160" i="295"/>
  <c r="AI172" i="295"/>
  <c r="AK172" i="295" s="1"/>
  <c r="AE166" i="295"/>
  <c r="AA167" i="295" s="1"/>
  <c r="AD166" i="295"/>
  <c r="Y167" i="295" s="1"/>
  <c r="F169" i="295"/>
  <c r="AE169" i="295" s="1"/>
  <c r="AA170" i="295" s="1"/>
  <c r="AG166" i="295"/>
  <c r="AJ169" i="295"/>
  <c r="AF166" i="295"/>
  <c r="F171" i="295"/>
  <c r="AD172" i="295" s="1"/>
  <c r="Y173" i="295" s="1"/>
  <c r="AF172" i="295"/>
  <c r="AG172" i="295"/>
  <c r="AD160" i="295"/>
  <c r="Y161" i="295" s="1"/>
  <c r="AF163" i="295"/>
  <c r="AG163" i="295"/>
  <c r="H162" i="295"/>
  <c r="AD144" i="295"/>
  <c r="Y145" i="295" s="1"/>
  <c r="AE144" i="295"/>
  <c r="AA145" i="295" s="1"/>
  <c r="AE141" i="295"/>
  <c r="AA142" i="295" s="1"/>
  <c r="AD141" i="295"/>
  <c r="Y142" i="295" s="1"/>
  <c r="AF141" i="295"/>
  <c r="AG144" i="295"/>
  <c r="AG141" i="295"/>
  <c r="AI144" i="295"/>
  <c r="AF144" i="295"/>
  <c r="AI141" i="295"/>
  <c r="F146" i="295"/>
  <c r="AF147" i="295"/>
  <c r="AG147" i="295"/>
  <c r="H137" i="295"/>
  <c r="AF138" i="295"/>
  <c r="AK78" i="295"/>
  <c r="AD78" i="295"/>
  <c r="Y79" i="295" s="1"/>
  <c r="AK96" i="295"/>
  <c r="AJ81" i="295"/>
  <c r="AJ84" i="295"/>
  <c r="AH96" i="295"/>
  <c r="AJ108" i="295"/>
  <c r="AH78" i="295"/>
  <c r="AJ90" i="295"/>
  <c r="AJ105" i="295"/>
  <c r="AJ99" i="295"/>
  <c r="AI102" i="295"/>
  <c r="AD102" i="295"/>
  <c r="Y103" i="295" s="1"/>
  <c r="AI99" i="295"/>
  <c r="AE96" i="295"/>
  <c r="AA97" i="295" s="1"/>
  <c r="AJ102" i="295"/>
  <c r="AF105" i="295"/>
  <c r="AI81" i="295"/>
  <c r="AJ87" i="295"/>
  <c r="F80" i="295"/>
  <c r="AE81" i="295" s="1"/>
  <c r="AA82" i="295" s="1"/>
  <c r="AI90" i="295"/>
  <c r="AD96" i="295"/>
  <c r="Y97" i="295" s="1"/>
  <c r="AI108" i="295"/>
  <c r="AE102" i="295"/>
  <c r="AA103" i="295" s="1"/>
  <c r="AE99" i="295"/>
  <c r="AA100" i="295" s="1"/>
  <c r="AD99" i="295"/>
  <c r="Y100" i="295" s="1"/>
  <c r="AF102" i="295"/>
  <c r="AG105" i="295"/>
  <c r="AG102" i="295"/>
  <c r="AI105" i="295"/>
  <c r="F104" i="295"/>
  <c r="AD105" i="295" s="1"/>
  <c r="Y106" i="295" s="1"/>
  <c r="F107" i="295"/>
  <c r="AD108" i="295" s="1"/>
  <c r="Y109" i="295" s="1"/>
  <c r="AF108" i="295"/>
  <c r="AG108" i="295"/>
  <c r="AF99" i="295"/>
  <c r="AG99" i="295"/>
  <c r="AD87" i="295"/>
  <c r="Y88" i="295" s="1"/>
  <c r="AE87" i="295"/>
  <c r="AA88" i="295" s="1"/>
  <c r="AD84" i="295"/>
  <c r="Y85" i="295" s="1"/>
  <c r="AE84" i="295"/>
  <c r="AA85" i="295" s="1"/>
  <c r="AF87" i="295"/>
  <c r="AF84" i="295"/>
  <c r="AG87" i="295"/>
  <c r="AI87" i="295"/>
  <c r="AG84" i="295"/>
  <c r="AI84" i="295"/>
  <c r="F89" i="295"/>
  <c r="AF90" i="295"/>
  <c r="AG90" i="295"/>
  <c r="AE78" i="295"/>
  <c r="AA79" i="295" s="1"/>
  <c r="AF81" i="295"/>
  <c r="AG81" i="295"/>
  <c r="AD55" i="295"/>
  <c r="Y56" i="295" s="1"/>
  <c r="AI29" i="295"/>
  <c r="AE30" i="295" s="1"/>
  <c r="AJ67" i="295"/>
  <c r="AJ64" i="295"/>
  <c r="AJ58" i="295"/>
  <c r="AF64" i="295"/>
  <c r="AH55" i="295"/>
  <c r="AK55" i="295"/>
  <c r="AJ61" i="295"/>
  <c r="AI58" i="295"/>
  <c r="AD64" i="295"/>
  <c r="Y65" i="295" s="1"/>
  <c r="AE64" i="295"/>
  <c r="AA65" i="295" s="1"/>
  <c r="AE61" i="295"/>
  <c r="AA62" i="295" s="1"/>
  <c r="AD61" i="295"/>
  <c r="Y62" i="295" s="1"/>
  <c r="AE67" i="295"/>
  <c r="AA68" i="295" s="1"/>
  <c r="AD67" i="295"/>
  <c r="Y68" i="295" s="1"/>
  <c r="AG64" i="295"/>
  <c r="AG61" i="295"/>
  <c r="AI64" i="295"/>
  <c r="AI61" i="295"/>
  <c r="AF61" i="295"/>
  <c r="AF67" i="295"/>
  <c r="AG67" i="295"/>
  <c r="AE55" i="295"/>
  <c r="AA56" i="295" s="1"/>
  <c r="H57" i="295"/>
  <c r="AF58" i="295"/>
  <c r="AI67" i="295"/>
  <c r="AG58" i="295"/>
  <c r="F57" i="295"/>
  <c r="AN44" i="295"/>
  <c r="AM41" i="295"/>
  <c r="AN41" i="295"/>
  <c r="AM38" i="295"/>
  <c r="AN38" i="295"/>
  <c r="AM35" i="295"/>
  <c r="AK35" i="295"/>
  <c r="AO29" i="295"/>
  <c r="AM32" i="295"/>
  <c r="AL29" i="295"/>
  <c r="AN32" i="295"/>
  <c r="AI44" i="295"/>
  <c r="AE45" i="295" s="1"/>
  <c r="AH44" i="295"/>
  <c r="AC45" i="295" s="1"/>
  <c r="AH29" i="295"/>
  <c r="AC30" i="295" s="1"/>
  <c r="AJ44" i="295"/>
  <c r="AK41" i="295"/>
  <c r="J36" i="295"/>
  <c r="H39" i="295" s="1"/>
  <c r="AJ35" i="295"/>
  <c r="AM44" i="295"/>
  <c r="F31" i="295"/>
  <c r="AH32" i="295" s="1"/>
  <c r="AC33" i="295" s="1"/>
  <c r="AJ41" i="295"/>
  <c r="AK44" i="295"/>
  <c r="F40" i="295"/>
  <c r="AK32" i="295"/>
  <c r="AJ38" i="295"/>
  <c r="AN35" i="295"/>
  <c r="AJ32" i="295"/>
  <c r="F37" i="295"/>
  <c r="AK38" i="295"/>
  <c r="AG204" i="295" l="1"/>
  <c r="AD186" i="295"/>
  <c r="AG201" i="295"/>
  <c r="AK108" i="295"/>
  <c r="AG189" i="295"/>
  <c r="AK141" i="295"/>
  <c r="AD201" i="295"/>
  <c r="AG207" i="295"/>
  <c r="AD204" i="295"/>
  <c r="AK163" i="295"/>
  <c r="AK166" i="295"/>
  <c r="AH144" i="295"/>
  <c r="AH166" i="295"/>
  <c r="AD207" i="295"/>
  <c r="Z186" i="295"/>
  <c r="U187" i="295" s="1"/>
  <c r="AG186" i="295"/>
  <c r="AA207" i="295"/>
  <c r="W208" i="295" s="1"/>
  <c r="Z207" i="295"/>
  <c r="U208" i="295" s="1"/>
  <c r="AG192" i="295"/>
  <c r="AD189" i="295"/>
  <c r="AD192" i="295"/>
  <c r="AA192" i="295"/>
  <c r="W193" i="295" s="1"/>
  <c r="Z192" i="295"/>
  <c r="U193" i="295" s="1"/>
  <c r="AK144" i="295"/>
  <c r="AK169" i="295"/>
  <c r="AK138" i="295"/>
  <c r="AE105" i="295"/>
  <c r="AA106" i="295" s="1"/>
  <c r="AD169" i="295"/>
  <c r="Y170" i="295" s="1"/>
  <c r="AK84" i="295"/>
  <c r="AK105" i="295"/>
  <c r="AH169" i="295"/>
  <c r="AH147" i="295"/>
  <c r="AE172" i="295"/>
  <c r="AA173" i="295" s="1"/>
  <c r="AH172" i="295"/>
  <c r="AK147" i="295"/>
  <c r="AK81" i="295"/>
  <c r="AH138" i="295"/>
  <c r="AH163" i="295"/>
  <c r="AE163" i="295"/>
  <c r="AA164" i="295" s="1"/>
  <c r="AD163" i="295"/>
  <c r="Y164" i="295" s="1"/>
  <c r="AE147" i="295"/>
  <c r="AA148" i="295" s="1"/>
  <c r="AD147" i="295"/>
  <c r="Y148" i="295" s="1"/>
  <c r="AH141" i="295"/>
  <c r="AE138" i="295"/>
  <c r="AA139" i="295" s="1"/>
  <c r="AD138" i="295"/>
  <c r="Y139" i="295" s="1"/>
  <c r="AH64" i="295"/>
  <c r="AK90" i="295"/>
  <c r="AH108" i="295"/>
  <c r="AE108" i="295"/>
  <c r="AA109" i="295" s="1"/>
  <c r="AK87" i="295"/>
  <c r="AK67" i="295"/>
  <c r="AH105" i="295"/>
  <c r="AD81" i="295"/>
  <c r="Y82" i="295" s="1"/>
  <c r="AH99" i="295"/>
  <c r="AH90" i="295"/>
  <c r="AK58" i="295"/>
  <c r="AO35" i="295"/>
  <c r="AK99" i="295"/>
  <c r="AK102" i="295"/>
  <c r="AH81" i="295"/>
  <c r="AH102" i="295"/>
  <c r="AE90" i="295"/>
  <c r="AA91" i="295" s="1"/>
  <c r="AD90" i="295"/>
  <c r="Y91" i="295" s="1"/>
  <c r="AH84" i="295"/>
  <c r="AH87" i="295"/>
  <c r="AI32" i="295"/>
  <c r="AE33" i="295" s="1"/>
  <c r="AI35" i="295"/>
  <c r="AE36" i="295" s="1"/>
  <c r="AO41" i="295"/>
  <c r="AK61" i="295"/>
  <c r="AO44" i="295"/>
  <c r="AK64" i="295"/>
  <c r="AH61" i="295"/>
  <c r="AE58" i="295"/>
  <c r="AA59" i="295" s="1"/>
  <c r="AD58" i="295"/>
  <c r="Y59" i="295" s="1"/>
  <c r="AH58" i="295"/>
  <c r="AH67" i="295"/>
  <c r="AO32" i="295"/>
  <c r="AL41" i="295"/>
  <c r="AL44" i="295"/>
  <c r="AL35" i="295"/>
  <c r="AO38" i="295"/>
  <c r="AH38" i="295"/>
  <c r="AC39" i="295" s="1"/>
  <c r="AI38" i="295"/>
  <c r="AE39" i="295" s="1"/>
  <c r="AL32" i="295"/>
  <c r="AL38" i="295"/>
  <c r="AH41" i="295"/>
  <c r="AC42" i="295" s="1"/>
  <c r="AI41" i="295"/>
  <c r="AE42" i="295" s="1"/>
  <c r="AH35" i="295"/>
  <c r="AC36" i="295" s="1"/>
</calcChain>
</file>

<file path=xl/sharedStrings.xml><?xml version="1.0" encoding="utf-8"?>
<sst xmlns="http://schemas.openxmlformats.org/spreadsheetml/2006/main" count="652" uniqueCount="252">
  <si>
    <t>A1</t>
    <phoneticPr fontId="5"/>
  </si>
  <si>
    <t>B1</t>
    <phoneticPr fontId="5"/>
  </si>
  <si>
    <t>B2</t>
    <phoneticPr fontId="5"/>
  </si>
  <si>
    <t>A2</t>
    <phoneticPr fontId="5"/>
  </si>
  <si>
    <t>得</t>
    <phoneticPr fontId="5"/>
  </si>
  <si>
    <t>順位</t>
  </si>
  <si>
    <t>(勝敗)</t>
  </si>
  <si>
    <t>勝敗</t>
    <rPh sb="0" eb="2">
      <t>ショウハイ</t>
    </rPh>
    <phoneticPr fontId="5"/>
  </si>
  <si>
    <t>得失ｾｯﾄ</t>
    <rPh sb="0" eb="2">
      <t>トクシツ</t>
    </rPh>
    <phoneticPr fontId="5"/>
  </si>
  <si>
    <t>得失点</t>
    <rPh sb="0" eb="2">
      <t>トクシツ</t>
    </rPh>
    <rPh sb="2" eb="3">
      <t>テン</t>
    </rPh>
    <phoneticPr fontId="5"/>
  </si>
  <si>
    <t>勝</t>
    <rPh sb="0" eb="1">
      <t>カチ</t>
    </rPh>
    <phoneticPr fontId="5"/>
  </si>
  <si>
    <t>敗</t>
    <rPh sb="0" eb="1">
      <t>ハイ</t>
    </rPh>
    <phoneticPr fontId="5"/>
  </si>
  <si>
    <t>失</t>
    <rPh sb="0" eb="1">
      <t>シツ</t>
    </rPh>
    <phoneticPr fontId="5"/>
  </si>
  <si>
    <t>差</t>
    <rPh sb="0" eb="1">
      <t>サ</t>
    </rPh>
    <phoneticPr fontId="5"/>
  </si>
  <si>
    <t>勝</t>
    <rPh sb="0" eb="1">
      <t>カ</t>
    </rPh>
    <phoneticPr fontId="5"/>
  </si>
  <si>
    <t>男子３部Ａ</t>
    <rPh sb="0" eb="2">
      <t>ダンシ</t>
    </rPh>
    <phoneticPr fontId="5"/>
  </si>
  <si>
    <t>新居浜</t>
    <rPh sb="0" eb="3">
      <t>ニイハマ</t>
    </rPh>
    <phoneticPr fontId="5"/>
  </si>
  <si>
    <t>男子３部優勝</t>
    <rPh sb="0" eb="2">
      <t>ダンシ</t>
    </rPh>
    <rPh sb="3" eb="4">
      <t>ブ</t>
    </rPh>
    <rPh sb="4" eb="6">
      <t>ユウショウ</t>
    </rPh>
    <phoneticPr fontId="6"/>
  </si>
  <si>
    <t>男子３部準優勝</t>
    <rPh sb="0" eb="2">
      <t>ダンシ</t>
    </rPh>
    <rPh sb="3" eb="4">
      <t>ブ</t>
    </rPh>
    <rPh sb="4" eb="7">
      <t>ジュンユウショウ</t>
    </rPh>
    <phoneticPr fontId="6"/>
  </si>
  <si>
    <t>男子３部Ｂ</t>
    <rPh sb="0" eb="2">
      <t>ダンシ</t>
    </rPh>
    <phoneticPr fontId="5"/>
  </si>
  <si>
    <t>女子４部準優勝</t>
    <rPh sb="0" eb="2">
      <t>ジョシ</t>
    </rPh>
    <rPh sb="3" eb="4">
      <t>ブ</t>
    </rPh>
    <rPh sb="4" eb="7">
      <t>ジュンユウショウ</t>
    </rPh>
    <phoneticPr fontId="6"/>
  </si>
  <si>
    <t>女子４部優勝</t>
    <rPh sb="0" eb="2">
      <t>ジョシ</t>
    </rPh>
    <rPh sb="3" eb="4">
      <t>ブ</t>
    </rPh>
    <rPh sb="4" eb="6">
      <t>ユウショウ</t>
    </rPh>
    <phoneticPr fontId="6"/>
  </si>
  <si>
    <t>男子４部準優勝</t>
    <rPh sb="0" eb="2">
      <t>ダンシ</t>
    </rPh>
    <rPh sb="3" eb="4">
      <t>ブ</t>
    </rPh>
    <rPh sb="4" eb="7">
      <t>ジュンユウショウ</t>
    </rPh>
    <phoneticPr fontId="6"/>
  </si>
  <si>
    <t>男子４部優勝</t>
    <rPh sb="0" eb="2">
      <t>ダンシ</t>
    </rPh>
    <rPh sb="3" eb="4">
      <t>ブ</t>
    </rPh>
    <rPh sb="4" eb="6">
      <t>ユウショウ</t>
    </rPh>
    <phoneticPr fontId="6"/>
  </si>
  <si>
    <t>男子１部準優勝</t>
    <rPh sb="0" eb="2">
      <t>ダンシ</t>
    </rPh>
    <rPh sb="3" eb="4">
      <t>ブ</t>
    </rPh>
    <rPh sb="4" eb="7">
      <t>ジュンユウショウ</t>
    </rPh>
    <phoneticPr fontId="6"/>
  </si>
  <si>
    <t>男子１部優勝</t>
    <rPh sb="0" eb="2">
      <t>ダンシ</t>
    </rPh>
    <rPh sb="3" eb="4">
      <t>ブ</t>
    </rPh>
    <rPh sb="4" eb="6">
      <t>ユウショウ</t>
    </rPh>
    <phoneticPr fontId="6"/>
  </si>
  <si>
    <t>男子２部優勝</t>
    <rPh sb="0" eb="2">
      <t>ダンシ</t>
    </rPh>
    <rPh sb="3" eb="4">
      <t>ブ</t>
    </rPh>
    <rPh sb="4" eb="6">
      <t>ユウショウ</t>
    </rPh>
    <phoneticPr fontId="6"/>
  </si>
  <si>
    <t>男子２部準優勝</t>
    <rPh sb="0" eb="2">
      <t>ダンシ</t>
    </rPh>
    <rPh sb="3" eb="4">
      <t>ブ</t>
    </rPh>
    <rPh sb="4" eb="7">
      <t>ジュンユウショウ</t>
    </rPh>
    <phoneticPr fontId="6"/>
  </si>
  <si>
    <t>女子３部優勝</t>
    <rPh sb="0" eb="2">
      <t>ジョシ</t>
    </rPh>
    <rPh sb="3" eb="4">
      <t>ブ</t>
    </rPh>
    <rPh sb="4" eb="6">
      <t>ユウショウ</t>
    </rPh>
    <phoneticPr fontId="6"/>
  </si>
  <si>
    <t>女子３部準優勝</t>
    <rPh sb="0" eb="2">
      <t>ジョシ</t>
    </rPh>
    <rPh sb="3" eb="4">
      <t>ブ</t>
    </rPh>
    <rPh sb="4" eb="7">
      <t>ジュンユウショウ</t>
    </rPh>
    <phoneticPr fontId="6"/>
  </si>
  <si>
    <t>TEAM BLOWIN</t>
  </si>
  <si>
    <t>オアシス</t>
  </si>
  <si>
    <t>A's</t>
  </si>
  <si>
    <t>まんのうクラブ</t>
  </si>
  <si>
    <t>おりいぶ</t>
  </si>
  <si>
    <t>結果</t>
    <rPh sb="0" eb="2">
      <t>ケッカ</t>
    </rPh>
    <phoneticPr fontId="5"/>
  </si>
  <si>
    <t>男子１部 優勝</t>
    <rPh sb="0" eb="2">
      <t>ダンシ</t>
    </rPh>
    <rPh sb="3" eb="4">
      <t>ブ</t>
    </rPh>
    <rPh sb="5" eb="7">
      <t>ユウショウ</t>
    </rPh>
    <phoneticPr fontId="6"/>
  </si>
  <si>
    <t>男子２部 優勝</t>
    <rPh sb="0" eb="2">
      <t>ダンシ</t>
    </rPh>
    <rPh sb="3" eb="4">
      <t>ブ</t>
    </rPh>
    <rPh sb="5" eb="7">
      <t>ユウショウ</t>
    </rPh>
    <phoneticPr fontId="6"/>
  </si>
  <si>
    <t>男子３部 優勝</t>
    <rPh sb="0" eb="2">
      <t>ダンシ</t>
    </rPh>
    <rPh sb="3" eb="4">
      <t>ブ</t>
    </rPh>
    <rPh sb="5" eb="7">
      <t>ユウショウ</t>
    </rPh>
    <phoneticPr fontId="6"/>
  </si>
  <si>
    <t>男子４部 優勝</t>
    <rPh sb="0" eb="2">
      <t>ダンシ</t>
    </rPh>
    <rPh sb="3" eb="4">
      <t>ブ</t>
    </rPh>
    <rPh sb="5" eb="7">
      <t>ユウショウ</t>
    </rPh>
    <phoneticPr fontId="6"/>
  </si>
  <si>
    <t>男子１部 準優勝</t>
    <rPh sb="0" eb="2">
      <t>ダンシ</t>
    </rPh>
    <rPh sb="3" eb="4">
      <t>ブ</t>
    </rPh>
    <rPh sb="5" eb="6">
      <t>ジュン</t>
    </rPh>
    <rPh sb="6" eb="8">
      <t>ユウショウ</t>
    </rPh>
    <phoneticPr fontId="6"/>
  </si>
  <si>
    <t>男子２部 準優勝</t>
    <rPh sb="0" eb="2">
      <t>ダンシ</t>
    </rPh>
    <rPh sb="3" eb="4">
      <t>ブ</t>
    </rPh>
    <rPh sb="5" eb="6">
      <t>ジュン</t>
    </rPh>
    <rPh sb="6" eb="8">
      <t>ユウショウ</t>
    </rPh>
    <phoneticPr fontId="6"/>
  </si>
  <si>
    <t>男子３部 準優勝</t>
    <rPh sb="0" eb="2">
      <t>ダンシ</t>
    </rPh>
    <rPh sb="3" eb="4">
      <t>ブ</t>
    </rPh>
    <rPh sb="5" eb="6">
      <t>ジュン</t>
    </rPh>
    <rPh sb="6" eb="8">
      <t>ユウショウ</t>
    </rPh>
    <phoneticPr fontId="6"/>
  </si>
  <si>
    <t>男子４部 準優勝</t>
    <rPh sb="0" eb="2">
      <t>ダンシ</t>
    </rPh>
    <rPh sb="3" eb="4">
      <t>ブ</t>
    </rPh>
    <rPh sb="5" eb="6">
      <t>ジュン</t>
    </rPh>
    <rPh sb="6" eb="8">
      <t>ユウショウ</t>
    </rPh>
    <phoneticPr fontId="6"/>
  </si>
  <si>
    <t>女子１部 優勝</t>
    <rPh sb="0" eb="2">
      <t>ジョシ</t>
    </rPh>
    <rPh sb="3" eb="4">
      <t>ブ</t>
    </rPh>
    <rPh sb="5" eb="7">
      <t>ユウショウ</t>
    </rPh>
    <phoneticPr fontId="6"/>
  </si>
  <si>
    <t>女子２部 優勝</t>
    <rPh sb="0" eb="2">
      <t>ジョシ</t>
    </rPh>
    <rPh sb="3" eb="4">
      <t>ブ</t>
    </rPh>
    <rPh sb="5" eb="7">
      <t>ユウショウ</t>
    </rPh>
    <phoneticPr fontId="6"/>
  </si>
  <si>
    <t>女子３部 優勝</t>
    <rPh sb="0" eb="2">
      <t>ジョシ</t>
    </rPh>
    <rPh sb="3" eb="4">
      <t>ブ</t>
    </rPh>
    <rPh sb="5" eb="7">
      <t>ユウショウ</t>
    </rPh>
    <phoneticPr fontId="6"/>
  </si>
  <si>
    <t>女子４部 優勝</t>
    <rPh sb="0" eb="2">
      <t>ジョシ</t>
    </rPh>
    <rPh sb="3" eb="4">
      <t>ブ</t>
    </rPh>
    <rPh sb="5" eb="7">
      <t>ユウショウ</t>
    </rPh>
    <phoneticPr fontId="6"/>
  </si>
  <si>
    <t>女子１部 準優勝</t>
    <rPh sb="0" eb="2">
      <t>ジョシ</t>
    </rPh>
    <rPh sb="3" eb="4">
      <t>ブ</t>
    </rPh>
    <rPh sb="5" eb="6">
      <t>ジュン</t>
    </rPh>
    <rPh sb="6" eb="8">
      <t>ユウショウ</t>
    </rPh>
    <phoneticPr fontId="6"/>
  </si>
  <si>
    <t>女子２部 準優勝</t>
    <rPh sb="0" eb="2">
      <t>ジョシ</t>
    </rPh>
    <rPh sb="3" eb="4">
      <t>ブ</t>
    </rPh>
    <rPh sb="5" eb="6">
      <t>ジュン</t>
    </rPh>
    <rPh sb="6" eb="8">
      <t>ユウショウ</t>
    </rPh>
    <phoneticPr fontId="6"/>
  </si>
  <si>
    <t>女子３部 準優勝</t>
    <rPh sb="0" eb="2">
      <t>ジョシ</t>
    </rPh>
    <rPh sb="3" eb="4">
      <t>ブ</t>
    </rPh>
    <rPh sb="5" eb="6">
      <t>ジュン</t>
    </rPh>
    <rPh sb="6" eb="8">
      <t>ユウショウ</t>
    </rPh>
    <phoneticPr fontId="6"/>
  </si>
  <si>
    <t>女子４部 準優勝</t>
    <rPh sb="0" eb="2">
      <t>ジョシ</t>
    </rPh>
    <rPh sb="3" eb="4">
      <t>ブ</t>
    </rPh>
    <rPh sb="5" eb="6">
      <t>ジュン</t>
    </rPh>
    <rPh sb="6" eb="8">
      <t>ユウショウ</t>
    </rPh>
    <phoneticPr fontId="6"/>
  </si>
  <si>
    <t>OOSAKAYA</t>
  </si>
  <si>
    <t>三豊総合病院</t>
  </si>
  <si>
    <t>土居中学校</t>
  </si>
  <si>
    <t>女子１部準優勝</t>
    <rPh sb="0" eb="2">
      <t>ジョシ</t>
    </rPh>
    <rPh sb="3" eb="4">
      <t>ブ</t>
    </rPh>
    <rPh sb="4" eb="7">
      <t>ジュンユウショウ</t>
    </rPh>
    <phoneticPr fontId="6"/>
  </si>
  <si>
    <t>今井教室</t>
  </si>
  <si>
    <t>今井教室</t>
    <rPh sb="0" eb="2">
      <t>イマイ</t>
    </rPh>
    <rPh sb="2" eb="4">
      <t>キョウシツ</t>
    </rPh>
    <phoneticPr fontId="5"/>
  </si>
  <si>
    <t>男子１部</t>
    <rPh sb="0" eb="2">
      <t>ダンシ</t>
    </rPh>
    <rPh sb="3" eb="4">
      <t>ブ</t>
    </rPh>
    <phoneticPr fontId="6"/>
  </si>
  <si>
    <t>21点3ゲーム</t>
    <rPh sb="2" eb="3">
      <t>テン</t>
    </rPh>
    <phoneticPr fontId="5"/>
  </si>
  <si>
    <t>男子２部</t>
    <rPh sb="0" eb="2">
      <t>ダンシ</t>
    </rPh>
    <phoneticPr fontId="5"/>
  </si>
  <si>
    <t>男子４部</t>
    <rPh sb="0" eb="2">
      <t>ダンシ</t>
    </rPh>
    <phoneticPr fontId="5"/>
  </si>
  <si>
    <t>女子１部</t>
    <rPh sb="0" eb="2">
      <t>ジョシ</t>
    </rPh>
    <phoneticPr fontId="5"/>
  </si>
  <si>
    <t>ﾊﾟﾝﾊﾟｰｽﾚﾝｼﾞｬｰ</t>
  </si>
  <si>
    <t>加地龍太</t>
    <rPh sb="0" eb="2">
      <t>カジ</t>
    </rPh>
    <rPh sb="2" eb="4">
      <t>リュウタ</t>
    </rPh>
    <phoneticPr fontId="48"/>
  </si>
  <si>
    <t>矢野　司</t>
    <rPh sb="0" eb="2">
      <t>ヤノ</t>
    </rPh>
    <rPh sb="3" eb="4">
      <t>ツカサ</t>
    </rPh>
    <phoneticPr fontId="48"/>
  </si>
  <si>
    <t>伊藤洸弥</t>
    <rPh sb="0" eb="4">
      <t>イトウコウヤ</t>
    </rPh>
    <phoneticPr fontId="2"/>
  </si>
  <si>
    <t>脇　太翼</t>
    <rPh sb="0" eb="1">
      <t>ワキ</t>
    </rPh>
    <rPh sb="2" eb="3">
      <t>タ</t>
    </rPh>
    <rPh sb="3" eb="4">
      <t>ツバサ</t>
    </rPh>
    <phoneticPr fontId="2"/>
  </si>
  <si>
    <t>四国中央</t>
    <rPh sb="0" eb="4">
      <t>シコクチュウオウ</t>
    </rPh>
    <phoneticPr fontId="2"/>
  </si>
  <si>
    <t>安田春二</t>
    <rPh sb="0" eb="4">
      <t>ヤスダシュンジ</t>
    </rPh>
    <phoneticPr fontId="2"/>
  </si>
  <si>
    <t>高松クラブ</t>
    <rPh sb="0" eb="2">
      <t>タカマツ</t>
    </rPh>
    <phoneticPr fontId="2"/>
  </si>
  <si>
    <t>向井健太</t>
    <rPh sb="0" eb="2">
      <t>ムカイ</t>
    </rPh>
    <rPh sb="2" eb="4">
      <t>ケンタ</t>
    </rPh>
    <phoneticPr fontId="2"/>
  </si>
  <si>
    <t>石川竜郎</t>
    <rPh sb="0" eb="4">
      <t>イシカワタツオ</t>
    </rPh>
    <phoneticPr fontId="2"/>
  </si>
  <si>
    <t>横溝洋治郎</t>
    <rPh sb="0" eb="2">
      <t>ヨコミゾ</t>
    </rPh>
    <rPh sb="2" eb="5">
      <t>ヨウジロウ</t>
    </rPh>
    <phoneticPr fontId="2"/>
  </si>
  <si>
    <t>種市正直</t>
    <rPh sb="0" eb="2">
      <t>タネイチ</t>
    </rPh>
    <rPh sb="2" eb="4">
      <t>ショウジキ</t>
    </rPh>
    <phoneticPr fontId="2"/>
  </si>
  <si>
    <t>内田大登</t>
    <rPh sb="0" eb="4">
      <t>ウチダダイノボル</t>
    </rPh>
    <phoneticPr fontId="2"/>
  </si>
  <si>
    <t>平井晴翔</t>
    <rPh sb="0" eb="4">
      <t>ヒライハルト</t>
    </rPh>
    <phoneticPr fontId="2"/>
  </si>
  <si>
    <t>合田義久</t>
    <rPh sb="0" eb="4">
      <t>ゴウダヨシヒサ</t>
    </rPh>
    <phoneticPr fontId="2"/>
  </si>
  <si>
    <t>合田拳斗</t>
    <rPh sb="0" eb="4">
      <t>ゴウダケント</t>
    </rPh>
    <phoneticPr fontId="2"/>
  </si>
  <si>
    <t>眞鍋浩二</t>
    <rPh sb="0" eb="2">
      <t>マナベ</t>
    </rPh>
    <rPh sb="2" eb="4">
      <t>コウジ</t>
    </rPh>
    <phoneticPr fontId="2"/>
  </si>
  <si>
    <t>仙波史也</t>
    <rPh sb="0" eb="4">
      <t>センバフミヤ</t>
    </rPh>
    <phoneticPr fontId="2"/>
  </si>
  <si>
    <t>長野祐也</t>
    <rPh sb="0" eb="4">
      <t>ナガノユウヤ</t>
    </rPh>
    <phoneticPr fontId="2"/>
  </si>
  <si>
    <t>川之江クラブ</t>
    <rPh sb="0" eb="3">
      <t>カワノエ</t>
    </rPh>
    <phoneticPr fontId="2"/>
  </si>
  <si>
    <t>柚山　治</t>
    <rPh sb="0" eb="2">
      <t>ユヤマ</t>
    </rPh>
    <rPh sb="3" eb="4">
      <t>ジ</t>
    </rPh>
    <phoneticPr fontId="2"/>
  </si>
  <si>
    <t>川之江クラブ</t>
  </si>
  <si>
    <t>澤田奈夜</t>
    <rPh sb="0" eb="2">
      <t>サワダ</t>
    </rPh>
    <rPh sb="2" eb="3">
      <t>ナ</t>
    </rPh>
    <rPh sb="3" eb="4">
      <t>ヨル</t>
    </rPh>
    <phoneticPr fontId="2"/>
  </si>
  <si>
    <t>土居クラブ</t>
    <rPh sb="0" eb="2">
      <t>ドイ</t>
    </rPh>
    <phoneticPr fontId="2"/>
  </si>
  <si>
    <t>森實和也</t>
    <rPh sb="0" eb="2">
      <t>モリザネ</t>
    </rPh>
    <rPh sb="2" eb="4">
      <t>カズヤ</t>
    </rPh>
    <phoneticPr fontId="2"/>
  </si>
  <si>
    <t>土居クラブ</t>
  </si>
  <si>
    <t>内田慶吾</t>
    <rPh sb="0" eb="2">
      <t>ウチダ</t>
    </rPh>
    <rPh sb="2" eb="4">
      <t>ケイゴ</t>
    </rPh>
    <phoneticPr fontId="2"/>
  </si>
  <si>
    <t>山口良太</t>
    <rPh sb="0" eb="2">
      <t>ヤマグチ</t>
    </rPh>
    <rPh sb="2" eb="4">
      <t>リョウタ</t>
    </rPh>
    <phoneticPr fontId="2"/>
  </si>
  <si>
    <t>岩田貴明</t>
    <rPh sb="0" eb="2">
      <t>イワタ</t>
    </rPh>
    <rPh sb="2" eb="4">
      <t>タカアキ</t>
    </rPh>
    <phoneticPr fontId="2"/>
  </si>
  <si>
    <t>SLOW CLUB</t>
  </si>
  <si>
    <t>河田昌樹</t>
    <rPh sb="0" eb="2">
      <t>カワタ</t>
    </rPh>
    <rPh sb="2" eb="4">
      <t>マサキ</t>
    </rPh>
    <phoneticPr fontId="2"/>
  </si>
  <si>
    <t>平川寿明</t>
    <rPh sb="0" eb="2">
      <t>ヒラカワ</t>
    </rPh>
    <rPh sb="2" eb="4">
      <t>トシアキ</t>
    </rPh>
    <phoneticPr fontId="2"/>
  </si>
  <si>
    <t>プチシャトル</t>
  </si>
  <si>
    <t>山地裕貴</t>
    <rPh sb="0" eb="4">
      <t>ヤマジヒロタカ</t>
    </rPh>
    <phoneticPr fontId="2"/>
  </si>
  <si>
    <t>大西政義</t>
    <rPh sb="0" eb="2">
      <t>オオニシ</t>
    </rPh>
    <rPh sb="2" eb="4">
      <t>マサヨシ</t>
    </rPh>
    <phoneticPr fontId="2"/>
  </si>
  <si>
    <t>河村拓哉</t>
    <rPh sb="0" eb="2">
      <t>カワムラ</t>
    </rPh>
    <rPh sb="2" eb="4">
      <t>タクヤ</t>
    </rPh>
    <phoneticPr fontId="2"/>
  </si>
  <si>
    <t>全力全身</t>
    <rPh sb="0" eb="2">
      <t>ゼンリョク</t>
    </rPh>
    <rPh sb="2" eb="4">
      <t>ゼンシン</t>
    </rPh>
    <phoneticPr fontId="2"/>
  </si>
  <si>
    <t>越智政仁</t>
    <rPh sb="0" eb="2">
      <t>オチ</t>
    </rPh>
    <rPh sb="2" eb="4">
      <t>マサヒト</t>
    </rPh>
    <phoneticPr fontId="2"/>
  </si>
  <si>
    <t>全力全身</t>
  </si>
  <si>
    <t>中島淳一</t>
    <rPh sb="0" eb="2">
      <t>ナカジマ</t>
    </rPh>
    <rPh sb="2" eb="4">
      <t>ジュンイチ</t>
    </rPh>
    <phoneticPr fontId="2"/>
  </si>
  <si>
    <t>池島　実</t>
    <rPh sb="0" eb="2">
      <t>イケシマ</t>
    </rPh>
    <rPh sb="3" eb="4">
      <t>ミノル</t>
    </rPh>
    <phoneticPr fontId="2"/>
  </si>
  <si>
    <t>三豊クラブ</t>
    <rPh sb="0" eb="2">
      <t>ミトヨ</t>
    </rPh>
    <phoneticPr fontId="2"/>
  </si>
  <si>
    <t>小林裕次郎</t>
    <rPh sb="0" eb="2">
      <t>コバヤシ</t>
    </rPh>
    <rPh sb="2" eb="5">
      <t>ユウジロウ</t>
    </rPh>
    <phoneticPr fontId="2"/>
  </si>
  <si>
    <t>南国育ち</t>
    <rPh sb="0" eb="3">
      <t>ナンゴクソダ</t>
    </rPh>
    <phoneticPr fontId="2"/>
  </si>
  <si>
    <t>佐野　賢</t>
    <rPh sb="0" eb="2">
      <t>サノ</t>
    </rPh>
    <rPh sb="3" eb="4">
      <t>ケン</t>
    </rPh>
    <phoneticPr fontId="2"/>
  </si>
  <si>
    <t>南国育ち</t>
  </si>
  <si>
    <t>船橋雅志</t>
    <rPh sb="0" eb="2">
      <t>フナバシ</t>
    </rPh>
    <rPh sb="2" eb="4">
      <t>マサシ</t>
    </rPh>
    <phoneticPr fontId="2"/>
  </si>
  <si>
    <t>久保大樹</t>
    <rPh sb="0" eb="2">
      <t>クボ</t>
    </rPh>
    <rPh sb="2" eb="4">
      <t>ダイキ</t>
    </rPh>
    <phoneticPr fontId="2"/>
  </si>
  <si>
    <t>WING</t>
  </si>
  <si>
    <t>片桐将志</t>
    <rPh sb="0" eb="2">
      <t>カタギリ</t>
    </rPh>
    <rPh sb="2" eb="4">
      <t>マサシ</t>
    </rPh>
    <phoneticPr fontId="2"/>
  </si>
  <si>
    <t>三豊総合病院</t>
    <rPh sb="0" eb="6">
      <t>ミトヨソウゴウビョウイン</t>
    </rPh>
    <phoneticPr fontId="2"/>
  </si>
  <si>
    <t>今滝大貴</t>
    <rPh sb="0" eb="4">
      <t>イマタキダイキ</t>
    </rPh>
    <phoneticPr fontId="2"/>
  </si>
  <si>
    <t>明石拓也</t>
    <rPh sb="0" eb="4">
      <t>アカシタクヤ</t>
    </rPh>
    <phoneticPr fontId="2"/>
  </si>
  <si>
    <t>守谷直人</t>
    <rPh sb="0" eb="2">
      <t>モリヤ</t>
    </rPh>
    <rPh sb="2" eb="4">
      <t>ナオト</t>
    </rPh>
    <phoneticPr fontId="2"/>
  </si>
  <si>
    <t>観音寺</t>
    <rPh sb="0" eb="3">
      <t>カンオンジ</t>
    </rPh>
    <phoneticPr fontId="2"/>
  </si>
  <si>
    <t>川原淳史</t>
    <rPh sb="0" eb="2">
      <t>カワハラ</t>
    </rPh>
    <rPh sb="2" eb="4">
      <t>アツシ</t>
    </rPh>
    <phoneticPr fontId="2"/>
  </si>
  <si>
    <t>川原雅人</t>
    <rPh sb="0" eb="2">
      <t>カワハラ</t>
    </rPh>
    <rPh sb="2" eb="4">
      <t>マサト</t>
    </rPh>
    <phoneticPr fontId="2"/>
  </si>
  <si>
    <t>富田竜太</t>
    <rPh sb="0" eb="2">
      <t>トミタ</t>
    </rPh>
    <rPh sb="2" eb="4">
      <t>リュウタ</t>
    </rPh>
    <phoneticPr fontId="2"/>
  </si>
  <si>
    <t>岡山</t>
    <rPh sb="0" eb="2">
      <t>オカヤマ</t>
    </rPh>
    <phoneticPr fontId="2"/>
  </si>
  <si>
    <t>山内　豪</t>
    <rPh sb="0" eb="2">
      <t>ヤマウチ</t>
    </rPh>
    <rPh sb="3" eb="4">
      <t>ゴウ</t>
    </rPh>
    <phoneticPr fontId="2"/>
  </si>
  <si>
    <t>今井教室</t>
    <rPh sb="0" eb="4">
      <t>イマイキョウシツ</t>
    </rPh>
    <phoneticPr fontId="2"/>
  </si>
  <si>
    <t>高松</t>
    <rPh sb="0" eb="2">
      <t>タカマツ</t>
    </rPh>
    <phoneticPr fontId="2"/>
  </si>
  <si>
    <t>三豊</t>
    <rPh sb="0" eb="2">
      <t>ミトヨ</t>
    </rPh>
    <phoneticPr fontId="2"/>
  </si>
  <si>
    <t>坂出</t>
    <rPh sb="0" eb="2">
      <t>サカイデ</t>
    </rPh>
    <phoneticPr fontId="2"/>
  </si>
  <si>
    <t>田尾広美</t>
    <rPh sb="0" eb="2">
      <t>タオ</t>
    </rPh>
    <rPh sb="2" eb="4">
      <t>ヒロミ</t>
    </rPh>
    <phoneticPr fontId="2"/>
  </si>
  <si>
    <t>丸亀クラブ</t>
    <rPh sb="0" eb="2">
      <t>マルガメ</t>
    </rPh>
    <phoneticPr fontId="2"/>
  </si>
  <si>
    <t>今村百花</t>
    <rPh sb="0" eb="2">
      <t>イマムラ</t>
    </rPh>
    <rPh sb="2" eb="4">
      <t>モモカ</t>
    </rPh>
    <phoneticPr fontId="2"/>
  </si>
  <si>
    <t>川上美優</t>
    <rPh sb="0" eb="2">
      <t>カワカミ</t>
    </rPh>
    <rPh sb="2" eb="4">
      <t>ミュウ</t>
    </rPh>
    <phoneticPr fontId="2"/>
  </si>
  <si>
    <t>塩出亜紀</t>
    <rPh sb="0" eb="2">
      <t>シオデ</t>
    </rPh>
    <rPh sb="2" eb="4">
      <t>アキ</t>
    </rPh>
    <phoneticPr fontId="2"/>
  </si>
  <si>
    <t>長原芽美</t>
    <rPh sb="0" eb="2">
      <t>ナガハラ</t>
    </rPh>
    <rPh sb="2" eb="3">
      <t>メ</t>
    </rPh>
    <rPh sb="3" eb="4">
      <t>ミ</t>
    </rPh>
    <phoneticPr fontId="2"/>
  </si>
  <si>
    <t>谷本優花</t>
    <rPh sb="0" eb="4">
      <t>タニモトユウカ</t>
    </rPh>
    <phoneticPr fontId="2"/>
  </si>
  <si>
    <t>谷本花梨</t>
    <rPh sb="0" eb="2">
      <t>タニモト</t>
    </rPh>
    <rPh sb="2" eb="4">
      <t>カリン</t>
    </rPh>
    <phoneticPr fontId="2"/>
  </si>
  <si>
    <t>ラビット</t>
  </si>
  <si>
    <t>唐澤優衣</t>
    <rPh sb="0" eb="4">
      <t>カラサワユイ</t>
    </rPh>
    <phoneticPr fontId="2"/>
  </si>
  <si>
    <t>古高松南体協</t>
    <rPh sb="0" eb="4">
      <t>フルタカマツミナミ</t>
    </rPh>
    <rPh sb="4" eb="6">
      <t>タイキョウ</t>
    </rPh>
    <phoneticPr fontId="2"/>
  </si>
  <si>
    <t>辻のぞみ</t>
    <rPh sb="0" eb="1">
      <t>ツジ</t>
    </rPh>
    <phoneticPr fontId="2"/>
  </si>
  <si>
    <t>県庁クラブ</t>
    <rPh sb="0" eb="2">
      <t>ケンチョウ</t>
    </rPh>
    <phoneticPr fontId="2"/>
  </si>
  <si>
    <t>猪川ももか</t>
    <rPh sb="0" eb="2">
      <t>イカワ</t>
    </rPh>
    <phoneticPr fontId="2"/>
  </si>
  <si>
    <t>土居高校</t>
    <rPh sb="0" eb="4">
      <t>ドイコウコウ</t>
    </rPh>
    <phoneticPr fontId="2"/>
  </si>
  <si>
    <t>猪川なのは</t>
    <rPh sb="0" eb="2">
      <t>イカワ</t>
    </rPh>
    <phoneticPr fontId="2"/>
  </si>
  <si>
    <t>土居中学校</t>
    <rPh sb="0" eb="5">
      <t>ドイチュウガッコウ</t>
    </rPh>
    <phoneticPr fontId="2"/>
  </si>
  <si>
    <t>佐藤志帆</t>
    <rPh sb="0" eb="2">
      <t>サトウ</t>
    </rPh>
    <rPh sb="2" eb="4">
      <t>シホ</t>
    </rPh>
    <phoneticPr fontId="2"/>
  </si>
  <si>
    <t>藤田舞依</t>
    <rPh sb="0" eb="2">
      <t>フジタ</t>
    </rPh>
    <rPh sb="2" eb="3">
      <t>マイ</t>
    </rPh>
    <rPh sb="3" eb="4">
      <t>イ</t>
    </rPh>
    <phoneticPr fontId="2"/>
  </si>
  <si>
    <t>佐伯寿望愛</t>
    <rPh sb="0" eb="5">
      <t>サエキジュノゾアイ</t>
    </rPh>
    <phoneticPr fontId="2"/>
  </si>
  <si>
    <t>石水梨羽</t>
    <rPh sb="0" eb="4">
      <t>イシミズリハネ</t>
    </rPh>
    <phoneticPr fontId="2"/>
  </si>
  <si>
    <t>久瀬奈緒美</t>
    <rPh sb="0" eb="2">
      <t>クゼ</t>
    </rPh>
    <rPh sb="2" eb="5">
      <t>ナオミ</t>
    </rPh>
    <phoneticPr fontId="2"/>
  </si>
  <si>
    <t>くりーむぱん</t>
  </si>
  <si>
    <t>石川和美</t>
    <rPh sb="0" eb="2">
      <t>イシカワ</t>
    </rPh>
    <rPh sb="2" eb="4">
      <t>カズミ</t>
    </rPh>
    <phoneticPr fontId="2"/>
  </si>
  <si>
    <t>星加結心</t>
    <rPh sb="0" eb="2">
      <t>ホシカ</t>
    </rPh>
    <rPh sb="2" eb="3">
      <t>ムス</t>
    </rPh>
    <rPh sb="3" eb="4">
      <t>ココロ</t>
    </rPh>
    <phoneticPr fontId="2"/>
  </si>
  <si>
    <t>笹野芽生</t>
    <rPh sb="0" eb="2">
      <t>ササノ</t>
    </rPh>
    <rPh sb="2" eb="4">
      <t>メイ</t>
    </rPh>
    <phoneticPr fontId="2"/>
  </si>
  <si>
    <t>三並麻衣子</t>
    <rPh sb="0" eb="2">
      <t>ミナミ</t>
    </rPh>
    <rPh sb="2" eb="5">
      <t>マイコ</t>
    </rPh>
    <phoneticPr fontId="2"/>
  </si>
  <si>
    <t>亀岡直美</t>
    <rPh sb="0" eb="4">
      <t>カメオカナオミ</t>
    </rPh>
    <phoneticPr fontId="2"/>
  </si>
  <si>
    <t>白木彩夏</t>
    <rPh sb="0" eb="4">
      <t>シラキサイナツ</t>
    </rPh>
    <phoneticPr fontId="2"/>
  </si>
  <si>
    <t>山内莉橙</t>
    <rPh sb="0" eb="2">
      <t>ヤマウチ</t>
    </rPh>
    <rPh sb="2" eb="3">
      <t>リ</t>
    </rPh>
    <rPh sb="3" eb="4">
      <t>ダイダイ</t>
    </rPh>
    <phoneticPr fontId="2"/>
  </si>
  <si>
    <t>新居浜</t>
    <rPh sb="0" eb="3">
      <t>ニイハマ</t>
    </rPh>
    <phoneticPr fontId="2"/>
  </si>
  <si>
    <t>四国中央</t>
    <rPh sb="0" eb="2">
      <t>シコク</t>
    </rPh>
    <rPh sb="2" eb="4">
      <t>チュウオウ</t>
    </rPh>
    <phoneticPr fontId="2"/>
  </si>
  <si>
    <t>高橋善子</t>
    <rPh sb="0" eb="2">
      <t>タカハシ</t>
    </rPh>
    <rPh sb="2" eb="4">
      <t>ヨシコ</t>
    </rPh>
    <phoneticPr fontId="2"/>
  </si>
  <si>
    <t>森宏次朗</t>
    <rPh sb="0" eb="1">
      <t>モリ</t>
    </rPh>
    <rPh sb="1" eb="4">
      <t>コウジロウ</t>
    </rPh>
    <phoneticPr fontId="5"/>
  </si>
  <si>
    <t>福本桜輝</t>
    <rPh sb="0" eb="2">
      <t>フクモト</t>
    </rPh>
    <rPh sb="2" eb="3">
      <t>サクラ</t>
    </rPh>
    <rPh sb="3" eb="4">
      <t>テル</t>
    </rPh>
    <phoneticPr fontId="5"/>
  </si>
  <si>
    <t>South Club</t>
  </si>
  <si>
    <t>森高遥陽</t>
    <rPh sb="0" eb="2">
      <t>モリタカ</t>
    </rPh>
    <rPh sb="2" eb="3">
      <t>ハルカ</t>
    </rPh>
    <rPh sb="3" eb="4">
      <t>ヨウ</t>
    </rPh>
    <phoneticPr fontId="5"/>
  </si>
  <si>
    <t>伊藤幸啓</t>
    <rPh sb="0" eb="2">
      <t>イトウ</t>
    </rPh>
    <rPh sb="2" eb="3">
      <t>シアワ</t>
    </rPh>
    <rPh sb="3" eb="4">
      <t>ケイ</t>
    </rPh>
    <phoneticPr fontId="5"/>
  </si>
  <si>
    <t>新居浜南高校</t>
    <rPh sb="0" eb="3">
      <t>ニイハマ</t>
    </rPh>
    <rPh sb="3" eb="4">
      <t>ミナミ</t>
    </rPh>
    <rPh sb="4" eb="6">
      <t>コウコウ</t>
    </rPh>
    <phoneticPr fontId="5"/>
  </si>
  <si>
    <t>塩出茂明</t>
    <rPh sb="0" eb="2">
      <t>シオデ</t>
    </rPh>
    <phoneticPr fontId="5"/>
  </si>
  <si>
    <t>B3</t>
    <phoneticPr fontId="5"/>
  </si>
  <si>
    <r>
      <rPr>
        <sz val="22"/>
        <color rgb="FF000000"/>
        <rFont val="HG丸ｺﾞｼｯｸM-PRO"/>
        <family val="3"/>
        <charset val="128"/>
      </rPr>
      <t>男子１部</t>
    </r>
    <r>
      <rPr>
        <sz val="22"/>
        <color indexed="8"/>
        <rFont val="HG丸ｺﾞｼｯｸM-PRO"/>
        <family val="3"/>
        <charset val="128"/>
      </rPr>
      <t>（リーグ戦）</t>
    </r>
    <rPh sb="0" eb="2">
      <t>ダンシ</t>
    </rPh>
    <rPh sb="8" eb="9">
      <t>セン</t>
    </rPh>
    <phoneticPr fontId="5"/>
  </si>
  <si>
    <r>
      <rPr>
        <sz val="22"/>
        <color rgb="FF000000"/>
        <rFont val="HG丸ｺﾞｼｯｸM-PRO"/>
        <family val="3"/>
        <charset val="128"/>
      </rPr>
      <t>男子２部</t>
    </r>
    <r>
      <rPr>
        <sz val="22"/>
        <color indexed="8"/>
        <rFont val="HG丸ｺﾞｼｯｸM-PRO"/>
        <family val="3"/>
        <charset val="128"/>
      </rPr>
      <t>（リーグ戦）</t>
    </r>
    <rPh sb="0" eb="2">
      <t>ダンシ</t>
    </rPh>
    <rPh sb="8" eb="9">
      <t>セン</t>
    </rPh>
    <phoneticPr fontId="5"/>
  </si>
  <si>
    <r>
      <rPr>
        <sz val="22"/>
        <color rgb="FF000000"/>
        <rFont val="HG丸ｺﾞｼｯｸM-PRO"/>
        <family val="3"/>
        <charset val="128"/>
      </rPr>
      <t>男子３部</t>
    </r>
    <r>
      <rPr>
        <sz val="22"/>
        <color indexed="8"/>
        <rFont val="HG丸ｺﾞｼｯｸM-PRO"/>
        <family val="3"/>
        <charset val="128"/>
      </rPr>
      <t>（２位あがり）</t>
    </r>
    <rPh sb="0" eb="2">
      <t>ダンシ</t>
    </rPh>
    <rPh sb="6" eb="7">
      <t>イ</t>
    </rPh>
    <phoneticPr fontId="5"/>
  </si>
  <si>
    <r>
      <rPr>
        <sz val="22"/>
        <color rgb="FF000000"/>
        <rFont val="HG丸ｺﾞｼｯｸM-PRO"/>
        <family val="3"/>
        <charset val="128"/>
      </rPr>
      <t>男子４部</t>
    </r>
    <r>
      <rPr>
        <sz val="22"/>
        <color indexed="8"/>
        <rFont val="HG丸ｺﾞｼｯｸM-PRO"/>
        <family val="3"/>
        <charset val="128"/>
      </rPr>
      <t>（リーグ戦）</t>
    </r>
    <rPh sb="0" eb="2">
      <t>ダンシ</t>
    </rPh>
    <rPh sb="8" eb="9">
      <t>セン</t>
    </rPh>
    <phoneticPr fontId="5"/>
  </si>
  <si>
    <r>
      <rPr>
        <sz val="22"/>
        <color rgb="FF000000"/>
        <rFont val="HG丸ｺﾞｼｯｸM-PRO"/>
        <family val="3"/>
        <charset val="128"/>
      </rPr>
      <t>女子１部</t>
    </r>
    <r>
      <rPr>
        <sz val="22"/>
        <color indexed="8"/>
        <rFont val="HG丸ｺﾞｼｯｸM-PRO"/>
        <family val="3"/>
        <charset val="128"/>
      </rPr>
      <t>（リーグ戦）</t>
    </r>
    <rPh sb="0" eb="2">
      <t>ジョシ</t>
    </rPh>
    <rPh sb="8" eb="9">
      <t>セン</t>
    </rPh>
    <phoneticPr fontId="5"/>
  </si>
  <si>
    <t>女子3,4部Ａ</t>
    <rPh sb="0" eb="2">
      <t>ジョシ</t>
    </rPh>
    <rPh sb="5" eb="6">
      <t>ブ</t>
    </rPh>
    <phoneticPr fontId="5"/>
  </si>
  <si>
    <t>女子３部決勝トーナメント</t>
    <rPh sb="0" eb="2">
      <t>ジョシ</t>
    </rPh>
    <rPh sb="3" eb="4">
      <t>ブ</t>
    </rPh>
    <rPh sb="4" eb="6">
      <t>ケッショウ</t>
    </rPh>
    <phoneticPr fontId="5"/>
  </si>
  <si>
    <t>女子４部決勝トーナメント</t>
    <rPh sb="0" eb="2">
      <t>ジョシ</t>
    </rPh>
    <rPh sb="3" eb="4">
      <t>ブ</t>
    </rPh>
    <rPh sb="4" eb="6">
      <t>ケッショウ</t>
    </rPh>
    <phoneticPr fontId="5"/>
  </si>
  <si>
    <t>女子3,4部Ｂ</t>
    <rPh sb="0" eb="2">
      <t>ジョシ</t>
    </rPh>
    <rPh sb="5" eb="6">
      <t>ブ</t>
    </rPh>
    <phoneticPr fontId="5"/>
  </si>
  <si>
    <t>田岡隼人</t>
    <rPh sb="0" eb="2">
      <t>タオカ</t>
    </rPh>
    <rPh sb="2" eb="4">
      <t>ハヤト</t>
    </rPh>
    <phoneticPr fontId="5"/>
  </si>
  <si>
    <t>今井隆太</t>
    <rPh sb="0" eb="2">
      <t>イマイ</t>
    </rPh>
    <rPh sb="2" eb="4">
      <t>リュウタ</t>
    </rPh>
    <phoneticPr fontId="5"/>
  </si>
  <si>
    <t>合田愛桜</t>
  </si>
  <si>
    <t>合田亜里砂</t>
  </si>
  <si>
    <t>女子１部優勝</t>
    <rPh sb="0" eb="2">
      <t>ジョシ</t>
    </rPh>
    <rPh sb="3" eb="4">
      <t>ブ</t>
    </rPh>
    <rPh sb="4" eb="6">
      <t>ユウショウ</t>
    </rPh>
    <phoneticPr fontId="6"/>
  </si>
  <si>
    <t>ﾁｸﾞﾊｸﾞﾁｰﾑ</t>
  </si>
  <si>
    <r>
      <t>第１９回四国中央市オープン　R6.2.4（日）</t>
    </r>
    <r>
      <rPr>
        <sz val="14"/>
        <color rgb="FF000000"/>
        <rFont val="ＭＳ Ｐゴシック"/>
        <family val="3"/>
        <charset val="128"/>
      </rPr>
      <t>　伊予三島運動公園サブアリーナ　</t>
    </r>
    <r>
      <rPr>
        <sz val="16"/>
        <color rgb="FF000000"/>
        <rFont val="ＭＳ Ｐゴシック"/>
        <family val="3"/>
        <charset val="128"/>
      </rPr>
      <t>参加者39組（78名）</t>
    </r>
    <rPh sb="0" eb="1">
      <t>ダイ</t>
    </rPh>
    <rPh sb="3" eb="4">
      <t>カイ</t>
    </rPh>
    <rPh sb="4" eb="9">
      <t>ｓ</t>
    </rPh>
    <rPh sb="21" eb="22">
      <t>ヒ</t>
    </rPh>
    <rPh sb="24" eb="28">
      <t>イヨミシマ</t>
    </rPh>
    <rPh sb="28" eb="32">
      <t>ウンドウコウエン</t>
    </rPh>
    <rPh sb="39" eb="41">
      <t>サンカ</t>
    </rPh>
    <rPh sb="41" eb="42">
      <t>シャ</t>
    </rPh>
    <rPh sb="44" eb="45">
      <t>クミ</t>
    </rPh>
    <rPh sb="48" eb="49">
      <t>メイ</t>
    </rPh>
    <phoneticPr fontId="5"/>
  </si>
  <si>
    <t>South Club</t>
    <phoneticPr fontId="5"/>
  </si>
  <si>
    <t>３部､４部は少なかったため一緒に</t>
    <rPh sb="1" eb="2">
      <t>ブ</t>
    </rPh>
    <rPh sb="4" eb="5">
      <t>ブ</t>
    </rPh>
    <rPh sb="6" eb="7">
      <t>スク</t>
    </rPh>
    <phoneticPr fontId="5"/>
  </si>
  <si>
    <t>しました。レベルの差が生じる場合を</t>
    <phoneticPr fontId="5"/>
  </si>
  <si>
    <t>考慮して、各ブロックの上位２チーム</t>
    <phoneticPr fontId="5"/>
  </si>
  <si>
    <t>トーナメントに進むようにしています。</t>
    <phoneticPr fontId="5"/>
  </si>
  <si>
    <t>を３部、下位２チームを４部の決勝</t>
    <phoneticPr fontId="5"/>
  </si>
  <si>
    <t>内田大登</t>
  </si>
  <si>
    <t>猪川なのは</t>
  </si>
  <si>
    <t>白木彩夏</t>
  </si>
  <si>
    <t>平井晴翔</t>
  </si>
  <si>
    <t>星加結心</t>
  </si>
  <si>
    <t>山内莉橙</t>
  </si>
  <si>
    <t>川上美優</t>
  </si>
  <si>
    <t>高橋善子</t>
  </si>
  <si>
    <t>猪川ももか</t>
  </si>
  <si>
    <t>笹野芽生</t>
  </si>
  <si>
    <t>土居高校</t>
  </si>
  <si>
    <t>池内義幸</t>
  </si>
  <si>
    <t>真鍋頼斗</t>
    <rPh sb="0" eb="2">
      <t>マナベ</t>
    </rPh>
    <rPh sb="2" eb="3">
      <t>ライ</t>
    </rPh>
    <rPh sb="3" eb="4">
      <t>ト</t>
    </rPh>
    <phoneticPr fontId="2"/>
  </si>
  <si>
    <t>竹村大地</t>
    <rPh sb="0" eb="2">
      <t>タケムラ</t>
    </rPh>
    <rPh sb="2" eb="4">
      <t>ダイチ</t>
    </rPh>
    <phoneticPr fontId="2"/>
  </si>
  <si>
    <t>幸島BC</t>
    <rPh sb="0" eb="2">
      <t>コウジマ</t>
    </rPh>
    <phoneticPr fontId="2"/>
  </si>
  <si>
    <t>キケン</t>
    <phoneticPr fontId="5"/>
  </si>
  <si>
    <t>1</t>
    <phoneticPr fontId="5"/>
  </si>
  <si>
    <t>2</t>
    <phoneticPr fontId="5"/>
  </si>
  <si>
    <t>2</t>
    <phoneticPr fontId="5"/>
  </si>
  <si>
    <t>3</t>
    <phoneticPr fontId="5"/>
  </si>
  <si>
    <t>4</t>
    <phoneticPr fontId="5"/>
  </si>
  <si>
    <t>A3</t>
    <phoneticPr fontId="5"/>
  </si>
  <si>
    <t>B4</t>
    <phoneticPr fontId="5"/>
  </si>
  <si>
    <t>A4</t>
    <phoneticPr fontId="5"/>
  </si>
  <si>
    <t>5</t>
    <phoneticPr fontId="5"/>
  </si>
  <si>
    <t>加地龍太</t>
  </si>
  <si>
    <t>矢野　司</t>
  </si>
  <si>
    <t>6</t>
    <phoneticPr fontId="5"/>
  </si>
  <si>
    <t>眞鍋浩二</t>
  </si>
  <si>
    <t>仙波史也</t>
  </si>
  <si>
    <t>横溝洋治郎</t>
  </si>
  <si>
    <t>幸島BC</t>
  </si>
  <si>
    <t>種市正直</t>
  </si>
  <si>
    <t>小林裕次郎</t>
  </si>
  <si>
    <t>佐野　賢</t>
  </si>
  <si>
    <t>中島淳一</t>
  </si>
  <si>
    <t>池島　実</t>
  </si>
  <si>
    <t>三豊クラブ</t>
  </si>
  <si>
    <t>平川寿明</t>
  </si>
  <si>
    <t>山地裕貴</t>
  </si>
  <si>
    <t>内田慶吾</t>
  </si>
  <si>
    <t>山口良太</t>
  </si>
  <si>
    <t>片桐将志</t>
  </si>
  <si>
    <t>今滝大貴</t>
  </si>
  <si>
    <t>川原淳史</t>
  </si>
  <si>
    <t>川原雅人</t>
  </si>
  <si>
    <t>塩出亜紀</t>
  </si>
  <si>
    <t>長原芽美</t>
  </si>
  <si>
    <t>佐藤志帆</t>
  </si>
  <si>
    <t>藤田舞依</t>
  </si>
  <si>
    <t>久瀬奈緒美</t>
  </si>
  <si>
    <t>石川和美</t>
  </si>
  <si>
    <t>三並麻衣子</t>
  </si>
  <si>
    <t>亀岡直美</t>
  </si>
  <si>
    <t>佐伯寿望愛</t>
  </si>
  <si>
    <t>石水梨羽</t>
  </si>
  <si>
    <t>サブアリーナ６面だけで実施。１試合平均26分で、15:50頃には試合終了。</t>
    <rPh sb="7" eb="8">
      <t>メン</t>
    </rPh>
    <rPh sb="11" eb="13">
      <t>ジッシ</t>
    </rPh>
    <rPh sb="15" eb="17">
      <t>シアイ</t>
    </rPh>
    <rPh sb="17" eb="19">
      <t>ヘイキン</t>
    </rPh>
    <rPh sb="21" eb="22">
      <t>フン</t>
    </rPh>
    <rPh sb="29" eb="30">
      <t>コロ</t>
    </rPh>
    <rPh sb="32" eb="34">
      <t>シアイ</t>
    </rPh>
    <rPh sb="34" eb="36">
      <t>シュウリョウ</t>
    </rPh>
    <phoneticPr fontId="5"/>
  </si>
  <si>
    <t>片付け後、16時20頃には解散。</t>
    <rPh sb="0" eb="2">
      <t>カタヅ</t>
    </rPh>
    <rPh sb="3" eb="4">
      <t>ゴ</t>
    </rPh>
    <rPh sb="7" eb="8">
      <t>ジ</t>
    </rPh>
    <rPh sb="10" eb="11">
      <t>コロ</t>
    </rPh>
    <rPh sb="13" eb="15">
      <t>カイサン</t>
    </rPh>
    <phoneticPr fontId="5"/>
  </si>
  <si>
    <t>１部はフェイナルが多く、１試合平均30分近くかかっていたため。</t>
    <rPh sb="1" eb="2">
      <t>ブ</t>
    </rPh>
    <rPh sb="9" eb="10">
      <t>オオ</t>
    </rPh>
    <rPh sb="13" eb="15">
      <t>シアイ</t>
    </rPh>
    <rPh sb="15" eb="17">
      <t>ヘイキン</t>
    </rPh>
    <rPh sb="19" eb="20">
      <t>フン</t>
    </rPh>
    <rPh sb="20" eb="21">
      <t>チカ</t>
    </rPh>
    <phoneticPr fontId="5"/>
  </si>
  <si>
    <t>試合に出ないスタッフ４名。プラスして６～７人が手伝いをしてスムーズに進行した。</t>
    <rPh sb="0" eb="2">
      <t>シアイ</t>
    </rPh>
    <rPh sb="3" eb="4">
      <t>デ</t>
    </rPh>
    <rPh sb="11" eb="12">
      <t>メイ</t>
    </rPh>
    <rPh sb="21" eb="22">
      <t>ヒト</t>
    </rPh>
    <rPh sb="23" eb="25">
      <t>テツダ</t>
    </rPh>
    <rPh sb="34" eb="36">
      <t>シンコウ</t>
    </rPh>
    <phoneticPr fontId="5"/>
  </si>
  <si>
    <t>３部４部は男女ともレベル差が大きくて、早めに進行した。</t>
    <rPh sb="1" eb="2">
      <t>ブ</t>
    </rPh>
    <rPh sb="3" eb="4">
      <t>ブ</t>
    </rPh>
    <rPh sb="5" eb="7">
      <t>ダンジョ</t>
    </rPh>
    <rPh sb="12" eb="13">
      <t>サ</t>
    </rPh>
    <rPh sb="14" eb="15">
      <t>オオ</t>
    </rPh>
    <rPh sb="19" eb="20">
      <t>ハヤ</t>
    </rPh>
    <rPh sb="22" eb="24">
      <t>シンコウ</t>
    </rPh>
    <phoneticPr fontId="5"/>
  </si>
  <si>
    <t>女子３部４部</t>
    <rPh sb="0" eb="2">
      <t>ジョシ</t>
    </rPh>
    <rPh sb="3" eb="4">
      <t>ブ</t>
    </rPh>
    <rPh sb="5" eb="6">
      <t>ブ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</si>
</sst>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&quot;(&quot;@&quot;)&quot;"/>
    <numFmt numFmtId="177" formatCode="\-"/>
    <numFmt numFmtId="178" formatCode="&quot;&quot;@&quot;位&quot;"/>
  </numFmts>
  <fonts count="63" x14ac:knownFonts="1">
    <font>
      <sz val="11"/>
      <name val="ＭＳ 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標準明朝"/>
      <family val="1"/>
      <charset val="128"/>
    </font>
    <font>
      <sz val="6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14"/>
      <color indexed="8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8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20"/>
      <color indexed="8"/>
      <name val="ＭＳ Ｐゴシック"/>
      <family val="3"/>
      <charset val="128"/>
    </font>
    <font>
      <sz val="18"/>
      <color indexed="8"/>
      <name val="ＭＳ Ｐゴシック"/>
      <family val="3"/>
      <charset val="128"/>
    </font>
    <font>
      <sz val="7"/>
      <color indexed="8"/>
      <name val="ＭＳ Ｐゴシック"/>
      <family val="3"/>
      <charset val="128"/>
    </font>
    <font>
      <b/>
      <sz val="20"/>
      <color indexed="8"/>
      <name val="HG丸ｺﾞｼｯｸM-PRO"/>
      <family val="3"/>
      <charset val="128"/>
    </font>
    <font>
      <b/>
      <sz val="22"/>
      <color indexed="8"/>
      <name val="HG丸ｺﾞｼｯｸM-PRO"/>
      <family val="3"/>
      <charset val="128"/>
    </font>
    <font>
      <sz val="10"/>
      <color indexed="8"/>
      <name val="ＭＳ ゴシック"/>
      <family val="3"/>
      <charset val="128"/>
    </font>
    <font>
      <sz val="9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b/>
      <sz val="12"/>
      <color indexed="8"/>
      <name val="ＭＳ ゴシック"/>
      <family val="3"/>
      <charset val="128"/>
    </font>
    <font>
      <sz val="12"/>
      <color indexed="8"/>
      <name val="ＭＳ ゴシック"/>
      <family val="3"/>
      <charset val="128"/>
    </font>
    <font>
      <sz val="16"/>
      <color indexed="8"/>
      <name val="ＭＳ Ｐゴシック"/>
      <family val="3"/>
      <charset val="128"/>
    </font>
    <font>
      <sz val="11"/>
      <name val="ＭＳ ゴシック"/>
      <family val="3"/>
      <charset val="128"/>
    </font>
    <font>
      <b/>
      <sz val="26"/>
      <color indexed="8"/>
      <name val="HG丸ｺﾞｼｯｸM-PRO"/>
      <family val="3"/>
      <charset val="128"/>
    </font>
    <font>
      <sz val="14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6"/>
      <color indexed="8"/>
      <name val="HG丸ｺﾞｼｯｸM-PRO"/>
      <family val="3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2"/>
      <charset val="128"/>
      <scheme val="minor"/>
    </font>
    <font>
      <b/>
      <sz val="14"/>
      <color indexed="8"/>
      <name val="ＭＳ Ｐゴシック"/>
      <family val="3"/>
      <charset val="128"/>
    </font>
    <font>
      <sz val="11.5"/>
      <name val="ＭＳ Ｐゴシック"/>
      <family val="3"/>
      <charset val="128"/>
    </font>
    <font>
      <sz val="11.5"/>
      <color indexed="8"/>
      <name val="ＭＳ Ｐゴシック"/>
      <family val="3"/>
      <charset val="128"/>
    </font>
    <font>
      <sz val="10.5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6"/>
      <color indexed="8"/>
      <name val="ＭＳ Ｐゴシック"/>
      <family val="3"/>
      <charset val="128"/>
    </font>
    <font>
      <sz val="26"/>
      <color indexed="8"/>
      <name val="HG丸ｺﾞｼｯｸM-PRO"/>
      <family val="3"/>
      <charset val="128"/>
    </font>
    <font>
      <sz val="18"/>
      <color indexed="8"/>
      <name val="ＭＳ ゴシック"/>
      <family val="3"/>
      <charset val="128"/>
    </font>
    <font>
      <sz val="22"/>
      <color indexed="8"/>
      <name val="ＭＳ Ｐゴシック"/>
      <family val="3"/>
      <charset val="128"/>
    </font>
    <font>
      <sz val="22"/>
      <color indexed="8"/>
      <name val="HG丸ｺﾞｼｯｸM-PRO"/>
      <family val="3"/>
      <charset val="128"/>
    </font>
    <font>
      <sz val="22"/>
      <color rgb="FF000000"/>
      <name val="HG丸ｺﾞｼｯｸM-PRO"/>
      <family val="3"/>
      <charset val="128"/>
    </font>
    <font>
      <sz val="14"/>
      <color indexed="8"/>
      <name val="HG丸ｺﾞｼｯｸM-PRO"/>
      <family val="3"/>
      <charset val="128"/>
    </font>
    <font>
      <sz val="16"/>
      <color rgb="FF000000"/>
      <name val="ＭＳ Ｐゴシック"/>
      <family val="3"/>
      <charset val="128"/>
    </font>
    <font>
      <sz val="14"/>
      <color rgb="FF000000"/>
      <name val="ＭＳ Ｐゴシック"/>
      <family val="3"/>
      <charset val="128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D9D9"/>
        <bgColor indexed="64"/>
      </patternFill>
    </fill>
  </fills>
  <borders count="127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medium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/>
      <diagonal style="thin">
        <color indexed="64"/>
      </diagonal>
    </border>
    <border diagonalDown="1">
      <left/>
      <right/>
      <top/>
      <bottom/>
      <diagonal style="thin">
        <color indexed="64"/>
      </diagonal>
    </border>
    <border diagonalDown="1">
      <left/>
      <right style="medium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Down="1">
      <left/>
      <right/>
      <top/>
      <bottom style="medium">
        <color indexed="64"/>
      </bottom>
      <diagonal style="thin">
        <color indexed="64"/>
      </diagonal>
    </border>
    <border diagonalDown="1">
      <left/>
      <right style="medium">
        <color indexed="64"/>
      </right>
      <top/>
      <bottom style="medium">
        <color indexed="64"/>
      </bottom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 diagonalDown="1">
      <left/>
      <right/>
      <top style="medium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medium">
        <color indexed="64"/>
      </top>
      <bottom/>
      <diagonal style="thin">
        <color indexed="64"/>
      </diagonal>
    </border>
    <border diagonalDown="1">
      <left style="medium">
        <color indexed="64"/>
      </left>
      <right/>
      <top/>
      <bottom/>
      <diagonal style="thin">
        <color indexed="64"/>
      </diagonal>
    </border>
    <border diagonalDown="1">
      <left style="medium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medium">
        <color indexed="64"/>
      </bottom>
      <diagonal style="thin">
        <color indexed="64"/>
      </diagonal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mediumDashDot">
        <color auto="1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double">
        <color auto="1"/>
      </bottom>
      <diagonal/>
    </border>
    <border>
      <left/>
      <right style="thin">
        <color auto="1"/>
      </right>
      <top style="hair">
        <color auto="1"/>
      </top>
      <bottom style="double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DashDot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 diagonalDown="1">
      <left style="thin">
        <color indexed="64"/>
      </left>
      <right/>
      <top style="medium">
        <color indexed="64"/>
      </top>
      <bottom/>
      <diagonal style="hair">
        <color indexed="64"/>
      </diagonal>
    </border>
    <border diagonalDown="1">
      <left/>
      <right/>
      <top style="medium">
        <color indexed="64"/>
      </top>
      <bottom/>
      <diagonal style="hair">
        <color indexed="64"/>
      </diagonal>
    </border>
    <border diagonalDown="1">
      <left/>
      <right style="thin">
        <color indexed="64"/>
      </right>
      <top style="medium">
        <color indexed="64"/>
      </top>
      <bottom/>
      <diagonal style="hair">
        <color indexed="64"/>
      </diagonal>
    </border>
    <border diagonalDown="1">
      <left/>
      <right style="medium">
        <color indexed="64"/>
      </right>
      <top style="medium">
        <color indexed="64"/>
      </top>
      <bottom/>
      <diagonal style="hair">
        <color indexed="64"/>
      </diagonal>
    </border>
    <border diagonalDown="1">
      <left style="thin">
        <color indexed="64"/>
      </left>
      <right/>
      <top/>
      <bottom/>
      <diagonal style="hair">
        <color indexed="64"/>
      </diagonal>
    </border>
    <border diagonalDown="1">
      <left/>
      <right/>
      <top/>
      <bottom/>
      <diagonal style="hair">
        <color indexed="64"/>
      </diagonal>
    </border>
    <border diagonalDown="1">
      <left/>
      <right style="thin">
        <color auto="1"/>
      </right>
      <top/>
      <bottom/>
      <diagonal style="hair">
        <color indexed="64"/>
      </diagonal>
    </border>
    <border diagonalDown="1">
      <left/>
      <right style="medium">
        <color indexed="64"/>
      </right>
      <top/>
      <bottom/>
      <diagonal style="hair">
        <color indexed="64"/>
      </diagonal>
    </border>
    <border diagonalDown="1">
      <left style="thin">
        <color indexed="64"/>
      </left>
      <right/>
      <top/>
      <bottom style="thin">
        <color auto="1"/>
      </bottom>
      <diagonal style="hair">
        <color indexed="64"/>
      </diagonal>
    </border>
    <border diagonalDown="1">
      <left/>
      <right/>
      <top/>
      <bottom style="thin">
        <color auto="1"/>
      </bottom>
      <diagonal style="hair">
        <color indexed="64"/>
      </diagonal>
    </border>
    <border diagonalDown="1">
      <left/>
      <right style="thin">
        <color auto="1"/>
      </right>
      <top/>
      <bottom style="thin">
        <color auto="1"/>
      </bottom>
      <diagonal style="hair">
        <color indexed="64"/>
      </diagonal>
    </border>
    <border diagonalDown="1">
      <left/>
      <right style="medium">
        <color indexed="64"/>
      </right>
      <top/>
      <bottom style="thin">
        <color auto="1"/>
      </bottom>
      <diagonal style="hair">
        <color indexed="64"/>
      </diagonal>
    </border>
    <border diagonalDown="1">
      <left style="medium">
        <color indexed="64"/>
      </left>
      <right/>
      <top style="thin">
        <color indexed="64"/>
      </top>
      <bottom/>
      <diagonal style="hair">
        <color indexed="64"/>
      </diagonal>
    </border>
    <border diagonalDown="1">
      <left/>
      <right/>
      <top style="thin">
        <color indexed="64"/>
      </top>
      <bottom/>
      <diagonal style="hair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hair">
        <color indexed="64"/>
      </diagonal>
    </border>
    <border diagonalDown="1">
      <left style="medium">
        <color indexed="64"/>
      </left>
      <right/>
      <top/>
      <bottom/>
      <diagonal style="hair">
        <color indexed="64"/>
      </diagonal>
    </border>
    <border diagonalDown="1">
      <left style="medium">
        <color indexed="64"/>
      </left>
      <right/>
      <top/>
      <bottom style="thin">
        <color indexed="64"/>
      </bottom>
      <diagonal style="hair">
        <color indexed="64"/>
      </diagonal>
    </border>
    <border diagonalDown="1">
      <left style="medium">
        <color indexed="64"/>
      </left>
      <right/>
      <top/>
      <bottom style="medium">
        <color indexed="64"/>
      </bottom>
      <diagonal style="hair">
        <color indexed="64"/>
      </diagonal>
    </border>
    <border diagonalDown="1">
      <left/>
      <right/>
      <top/>
      <bottom style="medium">
        <color indexed="64"/>
      </bottom>
      <diagonal style="hair">
        <color indexed="64"/>
      </diagonal>
    </border>
    <border diagonalDown="1">
      <left/>
      <right style="thin">
        <color indexed="64"/>
      </right>
      <top/>
      <bottom style="medium">
        <color indexed="64"/>
      </bottom>
      <diagonal style="hair">
        <color indexed="64"/>
      </diagonal>
    </border>
    <border>
      <left style="thin">
        <color indexed="64"/>
      </left>
      <right/>
      <top style="double">
        <color auto="1"/>
      </top>
      <bottom style="hair">
        <color indexed="64"/>
      </bottom>
      <diagonal/>
    </border>
    <border>
      <left/>
      <right/>
      <top style="double">
        <color auto="1"/>
      </top>
      <bottom style="hair">
        <color indexed="64"/>
      </bottom>
      <diagonal/>
    </border>
    <border>
      <left style="thin">
        <color auto="1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n">
        <color indexed="64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/>
      <right style="thick">
        <color rgb="FFFF0000"/>
      </right>
      <top/>
      <bottom/>
      <diagonal/>
    </border>
    <border>
      <left style="thin">
        <color auto="1"/>
      </left>
      <right style="thin">
        <color indexed="64"/>
      </right>
      <top style="thick">
        <color rgb="FFFF0000"/>
      </top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</borders>
  <cellStyleXfs count="58">
    <xf numFmtId="0" fontId="0" fillId="0" borderId="0" applyBorder="0"/>
    <xf numFmtId="0" fontId="12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20" borderId="1" applyNumberFormat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0" fillId="22" borderId="2" applyNumberFormat="0" applyFont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23" borderId="4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10" fillId="0" borderId="0" applyFon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" fillId="0" borderId="8" applyNumberFormat="0" applyFill="0" applyAlignment="0" applyProtection="0">
      <alignment vertical="center"/>
    </xf>
    <xf numFmtId="0" fontId="25" fillId="23" borderId="9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6" fontId="10" fillId="0" borderId="0" applyFont="0" applyFill="0" applyBorder="0" applyAlignment="0" applyProtection="0">
      <alignment vertical="center"/>
    </xf>
    <xf numFmtId="0" fontId="27" fillId="7" borderId="4" applyNumberFormat="0" applyAlignment="0" applyProtection="0">
      <alignment vertical="center"/>
    </xf>
    <xf numFmtId="0" fontId="45" fillId="0" borderId="0">
      <alignment vertical="center"/>
    </xf>
    <xf numFmtId="0" fontId="10" fillId="0" borderId="0">
      <alignment vertical="center"/>
    </xf>
    <xf numFmtId="0" fontId="42" fillId="0" borderId="0" applyBorder="0"/>
    <xf numFmtId="0" fontId="10" fillId="0" borderId="0"/>
    <xf numFmtId="0" fontId="12" fillId="0" borderId="0">
      <alignment vertical="center"/>
    </xf>
    <xf numFmtId="0" fontId="42" fillId="0" borderId="0" applyBorder="0"/>
    <xf numFmtId="0" fontId="45" fillId="0" borderId="0">
      <alignment vertical="center"/>
    </xf>
    <xf numFmtId="0" fontId="45" fillId="0" borderId="0">
      <alignment vertical="center"/>
    </xf>
    <xf numFmtId="0" fontId="28" fillId="4" borderId="0" applyNumberFormat="0" applyBorder="0" applyAlignment="0" applyProtection="0">
      <alignment vertical="center"/>
    </xf>
    <xf numFmtId="0" fontId="47" fillId="0" borderId="0"/>
    <xf numFmtId="0" fontId="3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</cellStyleXfs>
  <cellXfs count="501">
    <xf numFmtId="0" fontId="0" fillId="0" borderId="0" xfId="0"/>
    <xf numFmtId="0" fontId="8" fillId="24" borderId="0" xfId="0" applyFont="1" applyFill="1" applyBorder="1" applyAlignment="1">
      <alignment horizontal="right" vertical="center" shrinkToFit="1"/>
    </xf>
    <xf numFmtId="0" fontId="8" fillId="24" borderId="10" xfId="0" applyFont="1" applyFill="1" applyBorder="1" applyAlignment="1">
      <alignment horizontal="right" vertical="center" shrinkToFit="1"/>
    </xf>
    <xf numFmtId="0" fontId="8" fillId="24" borderId="13" xfId="0" applyFont="1" applyFill="1" applyBorder="1" applyAlignment="1">
      <alignment horizontal="right" vertical="center" shrinkToFit="1"/>
    </xf>
    <xf numFmtId="0" fontId="8" fillId="24" borderId="14" xfId="0" applyFont="1" applyFill="1" applyBorder="1" applyAlignment="1">
      <alignment horizontal="center" shrinkToFit="1"/>
    </xf>
    <xf numFmtId="0" fontId="8" fillId="24" borderId="16" xfId="0" applyFont="1" applyFill="1" applyBorder="1" applyAlignment="1">
      <alignment horizontal="center" shrinkToFit="1"/>
    </xf>
    <xf numFmtId="0" fontId="7" fillId="24" borderId="0" xfId="0" applyFont="1" applyFill="1" applyAlignment="1">
      <alignment vertical="center"/>
    </xf>
    <xf numFmtId="0" fontId="8" fillId="24" borderId="20" xfId="0" applyFont="1" applyFill="1" applyBorder="1" applyAlignment="1">
      <alignment shrinkToFit="1"/>
    </xf>
    <xf numFmtId="0" fontId="8" fillId="24" borderId="0" xfId="0" applyFont="1" applyFill="1" applyBorder="1" applyAlignment="1">
      <alignment shrinkToFit="1"/>
    </xf>
    <xf numFmtId="0" fontId="8" fillId="24" borderId="17" xfId="0" applyFont="1" applyFill="1" applyBorder="1" applyAlignment="1">
      <alignment horizontal="center" shrinkToFit="1"/>
    </xf>
    <xf numFmtId="0" fontId="8" fillId="24" borderId="21" xfId="0" applyFont="1" applyFill="1" applyBorder="1" applyAlignment="1">
      <alignment shrinkToFit="1"/>
    </xf>
    <xf numFmtId="38" fontId="8" fillId="24" borderId="20" xfId="33" applyFont="1" applyFill="1" applyBorder="1" applyAlignment="1">
      <alignment horizontal="center" shrinkToFit="1"/>
    </xf>
    <xf numFmtId="38" fontId="8" fillId="24" borderId="0" xfId="33" applyFont="1" applyFill="1" applyBorder="1" applyAlignment="1">
      <alignment horizontal="center" shrinkToFit="1"/>
    </xf>
    <xf numFmtId="38" fontId="8" fillId="24" borderId="21" xfId="0" applyNumberFormat="1" applyFont="1" applyFill="1" applyBorder="1" applyAlignment="1">
      <alignment horizontal="center" shrinkToFit="1"/>
    </xf>
    <xf numFmtId="38" fontId="36" fillId="24" borderId="25" xfId="33" applyFont="1" applyFill="1" applyBorder="1" applyAlignment="1">
      <alignment horizontal="right" vertical="center" shrinkToFit="1"/>
    </xf>
    <xf numFmtId="38" fontId="36" fillId="24" borderId="0" xfId="33" applyFont="1" applyFill="1" applyBorder="1" applyAlignment="1">
      <alignment horizontal="right" vertical="center" shrinkToFit="1"/>
    </xf>
    <xf numFmtId="38" fontId="36" fillId="24" borderId="26" xfId="33" applyFont="1" applyFill="1" applyBorder="1" applyAlignment="1">
      <alignment horizontal="right" vertical="center" shrinkToFit="1"/>
    </xf>
    <xf numFmtId="0" fontId="8" fillId="24" borderId="20" xfId="0" applyFont="1" applyFill="1" applyBorder="1" applyAlignment="1">
      <alignment horizontal="center" shrinkToFit="1"/>
    </xf>
    <xf numFmtId="0" fontId="8" fillId="24" borderId="0" xfId="0" applyFont="1" applyFill="1" applyBorder="1" applyAlignment="1">
      <alignment horizontal="center" shrinkToFit="1"/>
    </xf>
    <xf numFmtId="0" fontId="8" fillId="24" borderId="21" xfId="0" applyFont="1" applyFill="1" applyBorder="1" applyAlignment="1">
      <alignment horizontal="center" shrinkToFit="1"/>
    </xf>
    <xf numFmtId="0" fontId="8" fillId="24" borderId="16" xfId="0" applyFont="1" applyFill="1" applyBorder="1" applyAlignment="1">
      <alignment shrinkToFit="1"/>
    </xf>
    <xf numFmtId="0" fontId="8" fillId="24" borderId="14" xfId="0" applyFont="1" applyFill="1" applyBorder="1" applyAlignment="1">
      <alignment shrinkToFit="1"/>
    </xf>
    <xf numFmtId="0" fontId="8" fillId="24" borderId="17" xfId="0" applyFont="1" applyFill="1" applyBorder="1" applyAlignment="1">
      <alignment shrinkToFit="1"/>
    </xf>
    <xf numFmtId="0" fontId="8" fillId="24" borderId="27" xfId="0" applyFont="1" applyFill="1" applyBorder="1" applyAlignment="1">
      <alignment shrinkToFit="1"/>
    </xf>
    <xf numFmtId="0" fontId="8" fillId="24" borderId="28" xfId="0" applyFont="1" applyFill="1" applyBorder="1" applyAlignment="1">
      <alignment shrinkToFit="1"/>
    </xf>
    <xf numFmtId="0" fontId="8" fillId="24" borderId="27" xfId="0" applyFont="1" applyFill="1" applyBorder="1" applyAlignment="1">
      <alignment horizontal="center" shrinkToFit="1"/>
    </xf>
    <xf numFmtId="0" fontId="8" fillId="24" borderId="28" xfId="0" applyFont="1" applyFill="1" applyBorder="1" applyAlignment="1">
      <alignment horizontal="center" shrinkToFit="1"/>
    </xf>
    <xf numFmtId="0" fontId="8" fillId="24" borderId="29" xfId="0" applyFont="1" applyFill="1" applyBorder="1" applyAlignment="1">
      <alignment horizontal="center" shrinkToFit="1"/>
    </xf>
    <xf numFmtId="0" fontId="8" fillId="24" borderId="29" xfId="0" applyFont="1" applyFill="1" applyBorder="1" applyAlignment="1">
      <alignment shrinkToFit="1"/>
    </xf>
    <xf numFmtId="38" fontId="36" fillId="24" borderId="32" xfId="33" applyFont="1" applyFill="1" applyBorder="1" applyAlignment="1">
      <alignment horizontal="right" vertical="center" shrinkToFit="1"/>
    </xf>
    <xf numFmtId="38" fontId="36" fillId="24" borderId="10" xfId="33" applyFont="1" applyFill="1" applyBorder="1" applyAlignment="1">
      <alignment horizontal="right" vertical="center" shrinkToFit="1"/>
    </xf>
    <xf numFmtId="38" fontId="36" fillId="24" borderId="34" xfId="33" applyFont="1" applyFill="1" applyBorder="1" applyAlignment="1">
      <alignment horizontal="right" vertical="center" shrinkToFit="1"/>
    </xf>
    <xf numFmtId="0" fontId="8" fillId="25" borderId="18" xfId="0" applyFont="1" applyFill="1" applyBorder="1" applyAlignment="1">
      <alignment horizontal="right" vertical="center" shrinkToFit="1"/>
    </xf>
    <xf numFmtId="177" fontId="8" fillId="24" borderId="0" xfId="0" applyNumberFormat="1" applyFont="1" applyFill="1" applyBorder="1" applyAlignment="1">
      <alignment horizontal="right" vertical="center" shrinkToFit="1"/>
    </xf>
    <xf numFmtId="0" fontId="8" fillId="25" borderId="0" xfId="0" applyFont="1" applyFill="1" applyBorder="1" applyAlignment="1">
      <alignment horizontal="right" vertical="center" shrinkToFit="1"/>
    </xf>
    <xf numFmtId="177" fontId="8" fillId="24" borderId="19" xfId="0" applyNumberFormat="1" applyFont="1" applyFill="1" applyBorder="1" applyAlignment="1">
      <alignment horizontal="right" vertical="center" shrinkToFit="1"/>
    </xf>
    <xf numFmtId="0" fontId="8" fillId="25" borderId="19" xfId="0" applyFont="1" applyFill="1" applyBorder="1" applyAlignment="1">
      <alignment horizontal="right" vertical="center" shrinkToFit="1"/>
    </xf>
    <xf numFmtId="0" fontId="8" fillId="25" borderId="0" xfId="0" quotePrefix="1" applyFont="1" applyFill="1" applyBorder="1" applyAlignment="1">
      <alignment horizontal="right" vertical="center" shrinkToFit="1"/>
    </xf>
    <xf numFmtId="0" fontId="8" fillId="25" borderId="23" xfId="0" applyFont="1" applyFill="1" applyBorder="1" applyAlignment="1">
      <alignment horizontal="right" vertical="center" shrinkToFit="1"/>
    </xf>
    <xf numFmtId="0" fontId="8" fillId="25" borderId="24" xfId="0" applyFont="1" applyFill="1" applyBorder="1" applyAlignment="1">
      <alignment horizontal="right" vertical="center" shrinkToFit="1"/>
    </xf>
    <xf numFmtId="177" fontId="8" fillId="24" borderId="24" xfId="0" applyNumberFormat="1" applyFont="1" applyFill="1" applyBorder="1" applyAlignment="1">
      <alignment horizontal="right" vertical="center" shrinkToFit="1"/>
    </xf>
    <xf numFmtId="0" fontId="8" fillId="24" borderId="25" xfId="0" applyFont="1" applyFill="1" applyBorder="1" applyAlignment="1">
      <alignment horizontal="right" vertical="center" shrinkToFit="1"/>
    </xf>
    <xf numFmtId="0" fontId="8" fillId="24" borderId="22" xfId="0" applyFont="1" applyFill="1" applyBorder="1" applyAlignment="1">
      <alignment horizontal="right" vertical="center" shrinkToFit="1"/>
    </xf>
    <xf numFmtId="0" fontId="8" fillId="24" borderId="24" xfId="0" applyFont="1" applyFill="1" applyBorder="1" applyAlignment="1">
      <alignment horizontal="right" vertical="center" shrinkToFit="1"/>
    </xf>
    <xf numFmtId="177" fontId="8" fillId="24" borderId="13" xfId="0" applyNumberFormat="1" applyFont="1" applyFill="1" applyBorder="1" applyAlignment="1">
      <alignment horizontal="right" vertical="center" shrinkToFit="1"/>
    </xf>
    <xf numFmtId="0" fontId="8" fillId="24" borderId="18" xfId="0" applyFont="1" applyFill="1" applyBorder="1" applyAlignment="1">
      <alignment horizontal="right" vertical="center" shrinkToFit="1"/>
    </xf>
    <xf numFmtId="0" fontId="8" fillId="24" borderId="31" xfId="0" applyFont="1" applyFill="1" applyBorder="1" applyAlignment="1">
      <alignment horizontal="right" vertical="center" shrinkToFit="1"/>
    </xf>
    <xf numFmtId="0" fontId="8" fillId="24" borderId="32" xfId="0" applyFont="1" applyFill="1" applyBorder="1" applyAlignment="1">
      <alignment horizontal="right" vertical="center" shrinkToFit="1"/>
    </xf>
    <xf numFmtId="177" fontId="8" fillId="24" borderId="10" xfId="0" applyNumberFormat="1" applyFont="1" applyFill="1" applyBorder="1" applyAlignment="1">
      <alignment horizontal="right" vertical="center" shrinkToFit="1"/>
    </xf>
    <xf numFmtId="0" fontId="8" fillId="24" borderId="33" xfId="0" applyFont="1" applyFill="1" applyBorder="1" applyAlignment="1">
      <alignment horizontal="right" vertical="center" shrinkToFit="1"/>
    </xf>
    <xf numFmtId="0" fontId="38" fillId="24" borderId="0" xfId="0" applyFont="1" applyFill="1" applyAlignment="1">
      <alignment vertical="center" shrinkToFit="1"/>
    </xf>
    <xf numFmtId="38" fontId="8" fillId="24" borderId="20" xfId="33" applyFont="1" applyFill="1" applyBorder="1" applyAlignment="1">
      <alignment shrinkToFit="1"/>
    </xf>
    <xf numFmtId="38" fontId="8" fillId="24" borderId="0" xfId="33" applyFont="1" applyFill="1" applyBorder="1" applyAlignment="1">
      <alignment shrinkToFit="1"/>
    </xf>
    <xf numFmtId="38" fontId="8" fillId="24" borderId="21" xfId="0" applyNumberFormat="1" applyFont="1" applyFill="1" applyBorder="1" applyAlignment="1">
      <alignment shrinkToFit="1"/>
    </xf>
    <xf numFmtId="0" fontId="8" fillId="25" borderId="31" xfId="0" applyFont="1" applyFill="1" applyBorder="1" applyAlignment="1">
      <alignment horizontal="right" vertical="center" shrinkToFit="1"/>
    </xf>
    <xf numFmtId="0" fontId="8" fillId="25" borderId="13" xfId="0" applyFont="1" applyFill="1" applyBorder="1" applyAlignment="1">
      <alignment horizontal="right" vertical="center" shrinkToFit="1"/>
    </xf>
    <xf numFmtId="38" fontId="8" fillId="24" borderId="16" xfId="33" applyFont="1" applyFill="1" applyBorder="1" applyAlignment="1">
      <alignment shrinkToFit="1"/>
    </xf>
    <xf numFmtId="38" fontId="8" fillId="24" borderId="14" xfId="33" applyFont="1" applyFill="1" applyBorder="1" applyAlignment="1">
      <alignment shrinkToFit="1"/>
    </xf>
    <xf numFmtId="38" fontId="8" fillId="24" borderId="27" xfId="33" applyFont="1" applyFill="1" applyBorder="1" applyAlignment="1">
      <alignment shrinkToFit="1"/>
    </xf>
    <xf numFmtId="38" fontId="8" fillId="24" borderId="28" xfId="33" applyFont="1" applyFill="1" applyBorder="1" applyAlignment="1">
      <alignment shrinkToFit="1"/>
    </xf>
    <xf numFmtId="0" fontId="8" fillId="24" borderId="30" xfId="0" applyFont="1" applyFill="1" applyBorder="1" applyAlignment="1">
      <alignment horizontal="right" vertical="center" shrinkToFit="1"/>
    </xf>
    <xf numFmtId="0" fontId="38" fillId="0" borderId="0" xfId="0" applyFont="1" applyAlignment="1">
      <alignment vertical="center" shrinkToFit="1"/>
    </xf>
    <xf numFmtId="0" fontId="38" fillId="0" borderId="0" xfId="0" applyFont="1" applyAlignment="1">
      <alignment vertical="center"/>
    </xf>
    <xf numFmtId="0" fontId="39" fillId="0" borderId="25" xfId="0" applyFont="1" applyBorder="1" applyAlignment="1">
      <alignment horizontal="center" vertical="center"/>
    </xf>
    <xf numFmtId="38" fontId="36" fillId="24" borderId="22" xfId="33" applyFont="1" applyFill="1" applyBorder="1" applyAlignment="1">
      <alignment horizontal="right" vertical="center" shrinkToFit="1"/>
    </xf>
    <xf numFmtId="38" fontId="36" fillId="24" borderId="24" xfId="33" applyFont="1" applyFill="1" applyBorder="1" applyAlignment="1">
      <alignment horizontal="right" vertical="center" shrinkToFit="1"/>
    </xf>
    <xf numFmtId="38" fontId="36" fillId="24" borderId="36" xfId="33" applyFont="1" applyFill="1" applyBorder="1" applyAlignment="1">
      <alignment horizontal="right" vertical="center" shrinkToFit="1"/>
    </xf>
    <xf numFmtId="0" fontId="8" fillId="24" borderId="0" xfId="47" applyFont="1" applyFill="1" applyBorder="1" applyAlignment="1">
      <alignment vertical="center" shrinkToFit="1"/>
    </xf>
    <xf numFmtId="0" fontId="9" fillId="24" borderId="0" xfId="50" applyFont="1" applyFill="1" applyBorder="1" applyAlignment="1">
      <alignment horizontal="right" vertical="center" shrinkToFit="1"/>
    </xf>
    <xf numFmtId="177" fontId="9" fillId="24" borderId="0" xfId="50" applyNumberFormat="1" applyFont="1" applyFill="1" applyBorder="1" applyAlignment="1">
      <alignment horizontal="right" vertical="center" shrinkToFit="1"/>
    </xf>
    <xf numFmtId="0" fontId="8" fillId="24" borderId="0" xfId="47" applyFont="1" applyFill="1" applyBorder="1" applyAlignment="1">
      <alignment horizontal="center" vertical="center" shrinkToFit="1"/>
    </xf>
    <xf numFmtId="0" fontId="9" fillId="24" borderId="0" xfId="50" applyFont="1" applyFill="1" applyBorder="1" applyAlignment="1">
      <alignment horizontal="right" vertical="center"/>
    </xf>
    <xf numFmtId="177" fontId="9" fillId="24" borderId="0" xfId="50" applyNumberFormat="1" applyFont="1" applyFill="1" applyBorder="1" applyAlignment="1">
      <alignment horizontal="right" vertical="center"/>
    </xf>
    <xf numFmtId="0" fontId="12" fillId="26" borderId="0" xfId="50" applyFont="1" applyFill="1" applyAlignment="1">
      <alignment vertical="center"/>
    </xf>
    <xf numFmtId="0" fontId="12" fillId="26" borderId="0" xfId="50" applyFont="1" applyFill="1" applyBorder="1" applyAlignment="1">
      <alignment vertical="center"/>
    </xf>
    <xf numFmtId="38" fontId="36" fillId="26" borderId="0" xfId="33" applyFont="1" applyFill="1" applyBorder="1" applyAlignment="1">
      <alignment horizontal="right" vertical="center" shrinkToFit="1"/>
    </xf>
    <xf numFmtId="0" fontId="9" fillId="26" borderId="0" xfId="0" applyFont="1" applyFill="1" applyBorder="1" applyAlignment="1">
      <alignment horizontal="right" vertical="center" shrinkToFit="1"/>
    </xf>
    <xf numFmtId="177" fontId="9" fillId="26" borderId="0" xfId="0" applyNumberFormat="1" applyFont="1" applyFill="1" applyBorder="1" applyAlignment="1">
      <alignment horizontal="right" vertical="center" shrinkToFit="1"/>
    </xf>
    <xf numFmtId="38" fontId="29" fillId="26" borderId="0" xfId="34" applyFont="1" applyFill="1" applyBorder="1" applyAlignment="1">
      <alignment horizontal="center" vertical="center" shrinkToFit="1"/>
    </xf>
    <xf numFmtId="0" fontId="13" fillId="26" borderId="0" xfId="50" applyFont="1" applyFill="1" applyBorder="1" applyAlignment="1">
      <alignment vertical="center"/>
    </xf>
    <xf numFmtId="0" fontId="13" fillId="26" borderId="0" xfId="50" applyFont="1" applyFill="1" applyBorder="1" applyAlignment="1">
      <alignment vertical="center" shrinkToFit="1"/>
    </xf>
    <xf numFmtId="0" fontId="13" fillId="26" borderId="0" xfId="50" applyFont="1" applyFill="1" applyBorder="1" applyAlignment="1">
      <alignment horizontal="right" vertical="center" shrinkToFit="1"/>
    </xf>
    <xf numFmtId="0" fontId="13" fillId="26" borderId="13" xfId="50" applyFont="1" applyFill="1" applyBorder="1" applyAlignment="1">
      <alignment vertical="center" shrinkToFit="1"/>
    </xf>
    <xf numFmtId="0" fontId="13" fillId="26" borderId="0" xfId="50" applyFont="1" applyFill="1" applyAlignment="1">
      <alignment vertical="center"/>
    </xf>
    <xf numFmtId="0" fontId="8" fillId="26" borderId="0" xfId="0" applyFont="1" applyFill="1" applyBorder="1" applyAlignment="1">
      <alignment horizontal="right" vertical="center" shrinkToFit="1"/>
    </xf>
    <xf numFmtId="177" fontId="8" fillId="26" borderId="0" xfId="0" applyNumberFormat="1" applyFont="1" applyFill="1" applyBorder="1" applyAlignment="1">
      <alignment horizontal="right" vertical="center" shrinkToFit="1"/>
    </xf>
    <xf numFmtId="0" fontId="29" fillId="26" borderId="0" xfId="50" applyFont="1" applyFill="1" applyBorder="1" applyAlignment="1">
      <alignment vertical="center" shrinkToFit="1"/>
    </xf>
    <xf numFmtId="0" fontId="8" fillId="26" borderId="0" xfId="0" applyFont="1" applyFill="1" applyBorder="1" applyAlignment="1">
      <alignment vertical="center"/>
    </xf>
    <xf numFmtId="178" fontId="37" fillId="26" borderId="0" xfId="0" applyNumberFormat="1" applyFont="1" applyFill="1" applyBorder="1" applyAlignment="1">
      <alignment vertical="center" shrinkToFit="1"/>
    </xf>
    <xf numFmtId="0" fontId="30" fillId="26" borderId="0" xfId="50" applyFont="1" applyFill="1" applyBorder="1" applyAlignment="1">
      <alignment horizontal="left"/>
    </xf>
    <xf numFmtId="38" fontId="13" fillId="26" borderId="0" xfId="50" applyNumberFormat="1" applyFont="1" applyFill="1" applyBorder="1" applyAlignment="1">
      <alignment horizontal="center" vertical="center" shrinkToFit="1"/>
    </xf>
    <xf numFmtId="0" fontId="33" fillId="26" borderId="0" xfId="50" applyFont="1" applyFill="1" applyBorder="1" applyAlignment="1">
      <alignment vertical="center" shrinkToFit="1"/>
    </xf>
    <xf numFmtId="0" fontId="30" fillId="26" borderId="0" xfId="50" applyFont="1" applyFill="1" applyBorder="1" applyAlignment="1">
      <alignment vertical="center"/>
    </xf>
    <xf numFmtId="0" fontId="31" fillId="26" borderId="0" xfId="50" applyFont="1" applyFill="1" applyAlignment="1">
      <alignment vertical="center"/>
    </xf>
    <xf numFmtId="0" fontId="34" fillId="26" borderId="0" xfId="50" applyFont="1" applyFill="1" applyAlignment="1">
      <alignment vertical="center"/>
    </xf>
    <xf numFmtId="0" fontId="35" fillId="26" borderId="0" xfId="50" applyFont="1" applyFill="1" applyAlignment="1">
      <alignment vertical="center"/>
    </xf>
    <xf numFmtId="0" fontId="41" fillId="26" borderId="0" xfId="50" applyFont="1" applyFill="1" applyBorder="1" applyAlignment="1">
      <alignment vertical="center"/>
    </xf>
    <xf numFmtId="0" fontId="9" fillId="26" borderId="0" xfId="0" applyFont="1" applyFill="1" applyBorder="1" applyAlignment="1">
      <alignment horizontal="center" vertical="center" shrinkToFit="1"/>
    </xf>
    <xf numFmtId="0" fontId="12" fillId="26" borderId="75" xfId="50" applyFont="1" applyFill="1" applyBorder="1" applyAlignment="1">
      <alignment vertical="center"/>
    </xf>
    <xf numFmtId="0" fontId="43" fillId="26" borderId="0" xfId="50" applyFont="1" applyFill="1" applyBorder="1" applyAlignment="1">
      <alignment vertical="center" shrinkToFit="1"/>
    </xf>
    <xf numFmtId="38" fontId="13" fillId="26" borderId="0" xfId="34" applyFont="1" applyFill="1" applyBorder="1" applyAlignment="1">
      <alignment horizontal="center" vertical="center" shrinkToFit="1"/>
    </xf>
    <xf numFmtId="0" fontId="29" fillId="26" borderId="0" xfId="0" applyFont="1" applyFill="1" applyBorder="1" applyAlignment="1">
      <alignment horizontal="center" vertical="center" shrinkToFit="1"/>
    </xf>
    <xf numFmtId="0" fontId="13" fillId="26" borderId="13" xfId="50" applyFont="1" applyFill="1" applyBorder="1" applyAlignment="1">
      <alignment horizontal="right" vertical="center" shrinkToFit="1"/>
    </xf>
    <xf numFmtId="0" fontId="32" fillId="26" borderId="0" xfId="50" applyFont="1" applyFill="1" applyAlignment="1">
      <alignment vertical="center"/>
    </xf>
    <xf numFmtId="0" fontId="12" fillId="24" borderId="0" xfId="50" applyFont="1" applyFill="1" applyAlignment="1">
      <alignment vertical="center"/>
    </xf>
    <xf numFmtId="0" fontId="49" fillId="26" borderId="0" xfId="50" applyFont="1" applyFill="1" applyAlignment="1">
      <alignment vertical="center"/>
    </xf>
    <xf numFmtId="0" fontId="40" fillId="26" borderId="0" xfId="47" applyFont="1" applyFill="1" applyAlignment="1">
      <alignment vertical="center"/>
    </xf>
    <xf numFmtId="0" fontId="30" fillId="26" borderId="82" xfId="0" applyFont="1" applyFill="1" applyBorder="1"/>
    <xf numFmtId="0" fontId="30" fillId="26" borderId="0" xfId="0" applyFont="1" applyFill="1" applyBorder="1"/>
    <xf numFmtId="0" fontId="7" fillId="26" borderId="0" xfId="47" applyFont="1" applyFill="1" applyAlignment="1">
      <alignment vertical="center"/>
    </xf>
    <xf numFmtId="0" fontId="51" fillId="26" borderId="0" xfId="0" applyFont="1" applyFill="1" applyBorder="1" applyAlignment="1">
      <alignment horizontal="center" vertical="center" shrinkToFit="1"/>
    </xf>
    <xf numFmtId="38" fontId="50" fillId="26" borderId="0" xfId="0" applyNumberFormat="1" applyFont="1" applyFill="1" applyBorder="1" applyAlignment="1">
      <alignment horizontal="center" vertical="center" shrinkToFit="1"/>
    </xf>
    <xf numFmtId="0" fontId="50" fillId="26" borderId="0" xfId="0" applyFont="1" applyFill="1" applyBorder="1" applyAlignment="1">
      <alignment horizontal="center" vertical="center" shrinkToFit="1"/>
    </xf>
    <xf numFmtId="0" fontId="12" fillId="26" borderId="0" xfId="0" applyFont="1" applyFill="1" applyBorder="1" applyAlignment="1">
      <alignment horizontal="center" shrinkToFit="1"/>
    </xf>
    <xf numFmtId="0" fontId="7" fillId="26" borderId="0" xfId="47" applyFont="1" applyFill="1" applyBorder="1" applyAlignment="1">
      <alignment vertical="center"/>
    </xf>
    <xf numFmtId="0" fontId="52" fillId="28" borderId="23" xfId="0" applyFont="1" applyFill="1" applyBorder="1" applyAlignment="1">
      <alignment horizontal="center" vertical="center" shrinkToFit="1"/>
    </xf>
    <xf numFmtId="38" fontId="52" fillId="28" borderId="82" xfId="0" applyNumberFormat="1" applyFont="1" applyFill="1" applyBorder="1" applyAlignment="1">
      <alignment horizontal="center" vertical="center" shrinkToFit="1"/>
    </xf>
    <xf numFmtId="38" fontId="52" fillId="28" borderId="41" xfId="0" applyNumberFormat="1" applyFont="1" applyFill="1" applyBorder="1" applyAlignment="1">
      <alignment horizontal="center" vertical="center" shrinkToFit="1"/>
    </xf>
    <xf numFmtId="38" fontId="53" fillId="28" borderId="23" xfId="0" applyNumberFormat="1" applyFont="1" applyFill="1" applyBorder="1" applyAlignment="1">
      <alignment horizontal="center" vertical="center" shrinkToFit="1"/>
    </xf>
    <xf numFmtId="38" fontId="53" fillId="28" borderId="82" xfId="0" applyNumberFormat="1" applyFont="1" applyFill="1" applyBorder="1" applyAlignment="1">
      <alignment horizontal="center" vertical="center" shrinkToFit="1"/>
    </xf>
    <xf numFmtId="38" fontId="53" fillId="28" borderId="41" xfId="0" applyNumberFormat="1" applyFont="1" applyFill="1" applyBorder="1" applyAlignment="1">
      <alignment horizontal="center" vertical="center" shrinkToFit="1"/>
    </xf>
    <xf numFmtId="38" fontId="53" fillId="26" borderId="0" xfId="0" applyNumberFormat="1" applyFont="1" applyFill="1" applyBorder="1" applyAlignment="1">
      <alignment horizontal="center" vertical="center" shrinkToFit="1"/>
    </xf>
    <xf numFmtId="0" fontId="53" fillId="26" borderId="0" xfId="0" applyFont="1" applyFill="1" applyBorder="1" applyAlignment="1">
      <alignment horizontal="center" vertical="center" shrinkToFit="1"/>
    </xf>
    <xf numFmtId="0" fontId="29" fillId="26" borderId="0" xfId="0" applyFont="1" applyFill="1" applyBorder="1" applyAlignment="1">
      <alignment horizontal="center" shrinkToFit="1"/>
    </xf>
    <xf numFmtId="0" fontId="52" fillId="29" borderId="23" xfId="0" applyFont="1" applyFill="1" applyBorder="1" applyAlignment="1">
      <alignment horizontal="center" vertical="center" shrinkToFit="1"/>
    </xf>
    <xf numFmtId="38" fontId="52" fillId="29" borderId="82" xfId="0" applyNumberFormat="1" applyFont="1" applyFill="1" applyBorder="1" applyAlignment="1">
      <alignment horizontal="center" vertical="center" shrinkToFit="1"/>
    </xf>
    <xf numFmtId="38" fontId="52" fillId="29" borderId="41" xfId="0" applyNumberFormat="1" applyFont="1" applyFill="1" applyBorder="1" applyAlignment="1">
      <alignment horizontal="center" vertical="center" shrinkToFit="1"/>
    </xf>
    <xf numFmtId="38" fontId="53" fillId="29" borderId="23" xfId="0" applyNumberFormat="1" applyFont="1" applyFill="1" applyBorder="1" applyAlignment="1">
      <alignment horizontal="center" vertical="center" shrinkToFit="1"/>
    </xf>
    <xf numFmtId="38" fontId="53" fillId="29" borderId="82" xfId="0" applyNumberFormat="1" applyFont="1" applyFill="1" applyBorder="1" applyAlignment="1">
      <alignment horizontal="center" vertical="center" shrinkToFit="1"/>
    </xf>
    <xf numFmtId="38" fontId="53" fillId="29" borderId="41" xfId="0" applyNumberFormat="1" applyFont="1" applyFill="1" applyBorder="1" applyAlignment="1">
      <alignment horizontal="center" vertical="center" shrinkToFit="1"/>
    </xf>
    <xf numFmtId="38" fontId="53" fillId="29" borderId="23" xfId="0" applyNumberFormat="1" applyFont="1" applyFill="1" applyBorder="1" applyAlignment="1">
      <alignment vertical="center" shrinkToFit="1"/>
    </xf>
    <xf numFmtId="0" fontId="54" fillId="26" borderId="0" xfId="50" applyFont="1" applyFill="1" applyAlignment="1">
      <alignment vertical="center"/>
    </xf>
    <xf numFmtId="0" fontId="13" fillId="26" borderId="74" xfId="50" applyFont="1" applyFill="1" applyBorder="1" applyAlignment="1">
      <alignment vertical="center" shrinkToFit="1"/>
    </xf>
    <xf numFmtId="0" fontId="13" fillId="26" borderId="74" xfId="50" applyFont="1" applyFill="1" applyBorder="1" applyAlignment="1">
      <alignment horizontal="right" vertical="center" shrinkToFit="1"/>
    </xf>
    <xf numFmtId="0" fontId="30" fillId="26" borderId="82" xfId="50" applyFont="1" applyFill="1" applyBorder="1"/>
    <xf numFmtId="0" fontId="55" fillId="26" borderId="0" xfId="50" applyFont="1" applyFill="1" applyBorder="1" applyAlignment="1">
      <alignment vertical="center" shrinkToFit="1"/>
    </xf>
    <xf numFmtId="0" fontId="12" fillId="24" borderId="25" xfId="47" applyFont="1" applyFill="1" applyBorder="1" applyAlignment="1">
      <alignment horizontal="left" vertical="center" shrinkToFit="1"/>
    </xf>
    <xf numFmtId="0" fontId="12" fillId="24" borderId="22" xfId="47" applyFont="1" applyFill="1" applyBorder="1" applyAlignment="1">
      <alignment vertical="center" shrinkToFit="1"/>
    </xf>
    <xf numFmtId="0" fontId="12" fillId="24" borderId="25" xfId="47" applyFont="1" applyFill="1" applyBorder="1" applyAlignment="1">
      <alignment vertical="center" shrinkToFit="1"/>
    </xf>
    <xf numFmtId="0" fontId="12" fillId="24" borderId="30" xfId="47" applyFont="1" applyFill="1" applyBorder="1" applyAlignment="1">
      <alignment vertical="center" shrinkToFit="1"/>
    </xf>
    <xf numFmtId="0" fontId="44" fillId="26" borderId="0" xfId="0" applyFont="1" applyFill="1" applyBorder="1" applyAlignment="1">
      <alignment horizontal="center" vertical="center" shrinkToFit="1"/>
    </xf>
    <xf numFmtId="0" fontId="13" fillId="26" borderId="0" xfId="0" applyFont="1" applyFill="1" applyBorder="1" applyAlignment="1">
      <alignment horizontal="right" vertical="center" shrinkToFit="1"/>
    </xf>
    <xf numFmtId="0" fontId="12" fillId="24" borderId="32" xfId="47" applyFont="1" applyFill="1" applyBorder="1" applyAlignment="1">
      <alignment vertical="center" shrinkToFit="1"/>
    </xf>
    <xf numFmtId="38" fontId="29" fillId="26" borderId="0" xfId="33" applyFont="1" applyFill="1" applyBorder="1" applyAlignment="1">
      <alignment horizontal="right" vertical="center" shrinkToFit="1"/>
    </xf>
    <xf numFmtId="0" fontId="13" fillId="26" borderId="39" xfId="50" applyFont="1" applyFill="1" applyBorder="1" applyAlignment="1">
      <alignment vertical="center" shrinkToFit="1"/>
    </xf>
    <xf numFmtId="0" fontId="7" fillId="24" borderId="0" xfId="0" applyFont="1" applyFill="1" applyAlignment="1">
      <alignment vertical="center" shrinkToFit="1"/>
    </xf>
    <xf numFmtId="0" fontId="7" fillId="24" borderId="15" xfId="0" applyFont="1" applyFill="1" applyBorder="1" applyAlignment="1">
      <alignment horizontal="center" shrinkToFit="1"/>
    </xf>
    <xf numFmtId="0" fontId="7" fillId="24" borderId="11" xfId="0" applyFont="1" applyFill="1" applyBorder="1" applyAlignment="1">
      <alignment horizontal="center" shrinkToFit="1"/>
    </xf>
    <xf numFmtId="0" fontId="7" fillId="24" borderId="12" xfId="0" applyFont="1" applyFill="1" applyBorder="1" applyAlignment="1">
      <alignment horizontal="center" shrinkToFit="1"/>
    </xf>
    <xf numFmtId="0" fontId="7" fillId="0" borderId="0" xfId="0" applyFont="1" applyAlignment="1">
      <alignment vertical="center" shrinkToFit="1"/>
    </xf>
    <xf numFmtId="38" fontId="53" fillId="29" borderId="81" xfId="0" applyNumberFormat="1" applyFont="1" applyFill="1" applyBorder="1" applyAlignment="1">
      <alignment vertical="center" shrinkToFit="1"/>
    </xf>
    <xf numFmtId="0" fontId="30" fillId="26" borderId="81" xfId="0" applyFont="1" applyFill="1" applyBorder="1"/>
    <xf numFmtId="38" fontId="53" fillId="29" borderId="81" xfId="0" applyNumberFormat="1" applyFont="1" applyFill="1" applyBorder="1" applyAlignment="1">
      <alignment horizontal="center" vertical="center" shrinkToFit="1"/>
    </xf>
    <xf numFmtId="0" fontId="36" fillId="25" borderId="18" xfId="0" applyFont="1" applyFill="1" applyBorder="1" applyAlignment="1">
      <alignment horizontal="right" vertical="center" shrinkToFit="1"/>
    </xf>
    <xf numFmtId="177" fontId="36" fillId="24" borderId="0" xfId="0" applyNumberFormat="1" applyFont="1" applyFill="1" applyBorder="1" applyAlignment="1">
      <alignment horizontal="right" vertical="center" shrinkToFit="1"/>
    </xf>
    <xf numFmtId="0" fontId="36" fillId="25" borderId="0" xfId="0" applyFont="1" applyFill="1" applyBorder="1" applyAlignment="1">
      <alignment horizontal="right" vertical="center" shrinkToFit="1"/>
    </xf>
    <xf numFmtId="177" fontId="36" fillId="24" borderId="19" xfId="0" applyNumberFormat="1" applyFont="1" applyFill="1" applyBorder="1" applyAlignment="1">
      <alignment horizontal="right" vertical="center" shrinkToFit="1"/>
    </xf>
    <xf numFmtId="0" fontId="36" fillId="25" borderId="19" xfId="0" applyFont="1" applyFill="1" applyBorder="1" applyAlignment="1">
      <alignment horizontal="right" vertical="center" shrinkToFit="1"/>
    </xf>
    <xf numFmtId="0" fontId="36" fillId="25" borderId="0" xfId="0" quotePrefix="1" applyFont="1" applyFill="1" applyBorder="1" applyAlignment="1">
      <alignment horizontal="right" vertical="center" shrinkToFit="1"/>
    </xf>
    <xf numFmtId="0" fontId="36" fillId="25" borderId="23" xfId="0" applyFont="1" applyFill="1" applyBorder="1" applyAlignment="1">
      <alignment horizontal="right" vertical="center" shrinkToFit="1"/>
    </xf>
    <xf numFmtId="0" fontId="36" fillId="25" borderId="24" xfId="0" applyFont="1" applyFill="1" applyBorder="1" applyAlignment="1">
      <alignment horizontal="right" vertical="center" shrinkToFit="1"/>
    </xf>
    <xf numFmtId="177" fontId="36" fillId="24" borderId="24" xfId="0" applyNumberFormat="1" applyFont="1" applyFill="1" applyBorder="1" applyAlignment="1">
      <alignment horizontal="right" vertical="center" shrinkToFit="1"/>
    </xf>
    <xf numFmtId="0" fontId="36" fillId="24" borderId="25" xfId="0" applyFont="1" applyFill="1" applyBorder="1" applyAlignment="1">
      <alignment horizontal="right" vertical="center" shrinkToFit="1"/>
    </xf>
    <xf numFmtId="0" fontId="36" fillId="24" borderId="0" xfId="0" applyFont="1" applyFill="1" applyBorder="1" applyAlignment="1">
      <alignment horizontal="right" vertical="center" shrinkToFit="1"/>
    </xf>
    <xf numFmtId="0" fontId="36" fillId="25" borderId="31" xfId="0" applyFont="1" applyFill="1" applyBorder="1" applyAlignment="1">
      <alignment horizontal="right" vertical="center" shrinkToFit="1"/>
    </xf>
    <xf numFmtId="177" fontId="36" fillId="24" borderId="13" xfId="0" applyNumberFormat="1" applyFont="1" applyFill="1" applyBorder="1" applyAlignment="1">
      <alignment horizontal="right" vertical="center" shrinkToFit="1"/>
    </xf>
    <xf numFmtId="0" fontId="36" fillId="25" borderId="13" xfId="0" applyFont="1" applyFill="1" applyBorder="1" applyAlignment="1">
      <alignment horizontal="right" vertical="center" shrinkToFit="1"/>
    </xf>
    <xf numFmtId="0" fontId="36" fillId="24" borderId="22" xfId="0" applyFont="1" applyFill="1" applyBorder="1" applyAlignment="1">
      <alignment horizontal="right" vertical="center" shrinkToFit="1"/>
    </xf>
    <xf numFmtId="0" fontId="36" fillId="24" borderId="24" xfId="0" applyFont="1" applyFill="1" applyBorder="1" applyAlignment="1">
      <alignment horizontal="right" vertical="center" shrinkToFit="1"/>
    </xf>
    <xf numFmtId="0" fontId="36" fillId="24" borderId="18" xfId="0" applyFont="1" applyFill="1" applyBorder="1" applyAlignment="1">
      <alignment horizontal="right" vertical="center" shrinkToFit="1"/>
    </xf>
    <xf numFmtId="0" fontId="36" fillId="24" borderId="30" xfId="0" applyFont="1" applyFill="1" applyBorder="1" applyAlignment="1">
      <alignment horizontal="right" vertical="center" shrinkToFit="1"/>
    </xf>
    <xf numFmtId="0" fontId="36" fillId="24" borderId="13" xfId="0" applyFont="1" applyFill="1" applyBorder="1" applyAlignment="1">
      <alignment horizontal="right" vertical="center" shrinkToFit="1"/>
    </xf>
    <xf numFmtId="0" fontId="36" fillId="24" borderId="31" xfId="0" applyFont="1" applyFill="1" applyBorder="1" applyAlignment="1">
      <alignment horizontal="right" vertical="center" shrinkToFit="1"/>
    </xf>
    <xf numFmtId="0" fontId="36" fillId="24" borderId="32" xfId="0" applyFont="1" applyFill="1" applyBorder="1" applyAlignment="1">
      <alignment horizontal="right" vertical="center" shrinkToFit="1"/>
    </xf>
    <xf numFmtId="177" fontId="36" fillId="24" borderId="10" xfId="0" applyNumberFormat="1" applyFont="1" applyFill="1" applyBorder="1" applyAlignment="1">
      <alignment horizontal="right" vertical="center" shrinkToFit="1"/>
    </xf>
    <xf numFmtId="0" fontId="36" fillId="24" borderId="10" xfId="0" applyFont="1" applyFill="1" applyBorder="1" applyAlignment="1">
      <alignment horizontal="right" vertical="center" shrinkToFit="1"/>
    </xf>
    <xf numFmtId="0" fontId="36" fillId="24" borderId="33" xfId="0" applyFont="1" applyFill="1" applyBorder="1" applyAlignment="1">
      <alignment horizontal="right" vertical="center" shrinkToFit="1"/>
    </xf>
    <xf numFmtId="0" fontId="36" fillId="25" borderId="35" xfId="0" applyFont="1" applyFill="1" applyBorder="1" applyAlignment="1">
      <alignment horizontal="right" vertical="center" shrinkToFit="1"/>
    </xf>
    <xf numFmtId="0" fontId="36" fillId="24" borderId="23" xfId="0" applyFont="1" applyFill="1" applyBorder="1" applyAlignment="1">
      <alignment horizontal="right" vertical="center" shrinkToFit="1"/>
    </xf>
    <xf numFmtId="38" fontId="30" fillId="26" borderId="0" xfId="33" applyFont="1" applyFill="1" applyAlignment="1">
      <alignment vertical="center"/>
    </xf>
    <xf numFmtId="38" fontId="30" fillId="26" borderId="0" xfId="33" applyFont="1" applyFill="1" applyBorder="1" applyAlignment="1">
      <alignment vertical="center"/>
    </xf>
    <xf numFmtId="38" fontId="40" fillId="26" borderId="0" xfId="33" applyFont="1" applyFill="1" applyBorder="1" applyAlignment="1">
      <alignment horizontal="center" vertical="center" shrinkToFit="1"/>
    </xf>
    <xf numFmtId="38" fontId="30" fillId="26" borderId="0" xfId="33" applyFont="1" applyFill="1" applyBorder="1"/>
    <xf numFmtId="38" fontId="36" fillId="26" borderId="0" xfId="33" applyFont="1" applyFill="1" applyBorder="1" applyAlignment="1">
      <alignment horizontal="left" vertical="center"/>
    </xf>
    <xf numFmtId="0" fontId="12" fillId="26" borderId="0" xfId="50" applyFont="1" applyFill="1" applyBorder="1" applyAlignment="1">
      <alignment horizontal="left" vertical="center"/>
    </xf>
    <xf numFmtId="0" fontId="12" fillId="26" borderId="92" xfId="50" applyFont="1" applyFill="1" applyBorder="1" applyAlignment="1">
      <alignment vertical="center"/>
    </xf>
    <xf numFmtId="0" fontId="29" fillId="26" borderId="92" xfId="50" applyFont="1" applyFill="1" applyBorder="1" applyAlignment="1">
      <alignment vertical="center" shrinkToFit="1"/>
    </xf>
    <xf numFmtId="38" fontId="29" fillId="26" borderId="92" xfId="34" applyFont="1" applyFill="1" applyBorder="1" applyAlignment="1">
      <alignment horizontal="center" vertical="center" shrinkToFit="1"/>
    </xf>
    <xf numFmtId="0" fontId="9" fillId="26" borderId="92" xfId="0" applyFont="1" applyFill="1" applyBorder="1" applyAlignment="1">
      <alignment horizontal="center" vertical="center" shrinkToFit="1"/>
    </xf>
    <xf numFmtId="0" fontId="8" fillId="26" borderId="92" xfId="0" applyFont="1" applyFill="1" applyBorder="1" applyAlignment="1">
      <alignment horizontal="right" vertical="center" shrinkToFit="1"/>
    </xf>
    <xf numFmtId="38" fontId="36" fillId="26" borderId="92" xfId="33" applyFont="1" applyFill="1" applyBorder="1" applyAlignment="1">
      <alignment horizontal="right" vertical="center" shrinkToFit="1"/>
    </xf>
    <xf numFmtId="0" fontId="8" fillId="24" borderId="92" xfId="47" applyFont="1" applyFill="1" applyBorder="1" applyAlignment="1">
      <alignment vertical="center" shrinkToFit="1"/>
    </xf>
    <xf numFmtId="0" fontId="8" fillId="24" borderId="92" xfId="47" applyFont="1" applyFill="1" applyBorder="1" applyAlignment="1">
      <alignment horizontal="center" vertical="center" shrinkToFit="1"/>
    </xf>
    <xf numFmtId="0" fontId="9" fillId="24" borderId="92" xfId="50" applyFont="1" applyFill="1" applyBorder="1" applyAlignment="1">
      <alignment horizontal="right" vertical="center"/>
    </xf>
    <xf numFmtId="177" fontId="9" fillId="24" borderId="92" xfId="50" applyNumberFormat="1" applyFont="1" applyFill="1" applyBorder="1" applyAlignment="1">
      <alignment horizontal="right" vertical="center"/>
    </xf>
    <xf numFmtId="0" fontId="9" fillId="24" borderId="92" xfId="50" applyFont="1" applyFill="1" applyBorder="1" applyAlignment="1">
      <alignment horizontal="right" vertical="center" shrinkToFit="1"/>
    </xf>
    <xf numFmtId="177" fontId="9" fillId="24" borderId="92" xfId="50" applyNumberFormat="1" applyFont="1" applyFill="1" applyBorder="1" applyAlignment="1">
      <alignment horizontal="right" vertical="center" shrinkToFit="1"/>
    </xf>
    <xf numFmtId="0" fontId="9" fillId="26" borderId="92" xfId="0" applyFont="1" applyFill="1" applyBorder="1" applyAlignment="1">
      <alignment horizontal="right" vertical="center" shrinkToFit="1"/>
    </xf>
    <xf numFmtId="177" fontId="9" fillId="26" borderId="92" xfId="0" applyNumberFormat="1" applyFont="1" applyFill="1" applyBorder="1" applyAlignment="1">
      <alignment horizontal="right" vertical="center" shrinkToFit="1"/>
    </xf>
    <xf numFmtId="38" fontId="12" fillId="24" borderId="0" xfId="33" applyFont="1" applyFill="1" applyBorder="1" applyAlignment="1">
      <alignment vertical="center" shrinkToFit="1"/>
    </xf>
    <xf numFmtId="38" fontId="12" fillId="24" borderId="0" xfId="33" applyFont="1" applyFill="1" applyBorder="1" applyAlignment="1">
      <alignment horizontal="center" vertical="center" shrinkToFit="1"/>
    </xf>
    <xf numFmtId="38" fontId="12" fillId="24" borderId="91" xfId="33" applyFont="1" applyFill="1" applyBorder="1" applyAlignment="1">
      <alignment vertical="center" shrinkToFit="1"/>
    </xf>
    <xf numFmtId="38" fontId="12" fillId="24" borderId="26" xfId="33" applyFont="1" applyFill="1" applyBorder="1" applyAlignment="1">
      <alignment vertical="center" shrinkToFit="1"/>
    </xf>
    <xf numFmtId="38" fontId="12" fillId="24" borderId="86" xfId="33" applyFont="1" applyFill="1" applyBorder="1" applyAlignment="1">
      <alignment horizontal="center" vertical="center" shrinkToFit="1"/>
    </xf>
    <xf numFmtId="38" fontId="12" fillId="24" borderId="88" xfId="33" applyFont="1" applyFill="1" applyBorder="1" applyAlignment="1">
      <alignment horizontal="center" vertical="center" shrinkToFit="1"/>
    </xf>
    <xf numFmtId="38" fontId="12" fillId="24" borderId="10" xfId="33" applyFont="1" applyFill="1" applyBorder="1" applyAlignment="1">
      <alignment horizontal="center" vertical="center" shrinkToFit="1"/>
    </xf>
    <xf numFmtId="38" fontId="12" fillId="24" borderId="73" xfId="33" applyFont="1" applyFill="1" applyBorder="1" applyAlignment="1">
      <alignment vertical="center" shrinkToFit="1"/>
    </xf>
    <xf numFmtId="38" fontId="12" fillId="24" borderId="82" xfId="33" applyFont="1" applyFill="1" applyBorder="1" applyAlignment="1">
      <alignment horizontal="center" vertical="center" shrinkToFit="1"/>
    </xf>
    <xf numFmtId="38" fontId="12" fillId="24" borderId="37" xfId="33" applyFont="1" applyFill="1" applyBorder="1" applyAlignment="1">
      <alignment vertical="center" shrinkToFit="1"/>
    </xf>
    <xf numFmtId="0" fontId="46" fillId="26" borderId="0" xfId="50" applyFont="1" applyFill="1" applyAlignment="1">
      <alignment vertical="center"/>
    </xf>
    <xf numFmtId="0" fontId="29" fillId="26" borderId="75" xfId="50" applyFont="1" applyFill="1" applyBorder="1" applyAlignment="1">
      <alignment vertical="center" shrinkToFit="1"/>
    </xf>
    <xf numFmtId="38" fontId="29" fillId="26" borderId="75" xfId="34" applyFont="1" applyFill="1" applyBorder="1" applyAlignment="1">
      <alignment horizontal="center" vertical="center" shrinkToFit="1"/>
    </xf>
    <xf numFmtId="0" fontId="9" fillId="26" borderId="75" xfId="0" applyFont="1" applyFill="1" applyBorder="1" applyAlignment="1">
      <alignment horizontal="center" vertical="center" shrinkToFit="1"/>
    </xf>
    <xf numFmtId="0" fontId="8" fillId="26" borderId="75" xfId="0" applyFont="1" applyFill="1" applyBorder="1" applyAlignment="1">
      <alignment horizontal="right" vertical="center" shrinkToFit="1"/>
    </xf>
    <xf numFmtId="38" fontId="36" fillId="26" borderId="75" xfId="33" applyFont="1" applyFill="1" applyBorder="1" applyAlignment="1">
      <alignment horizontal="right" vertical="center" shrinkToFit="1"/>
    </xf>
    <xf numFmtId="0" fontId="36" fillId="24" borderId="39" xfId="0" applyFont="1" applyFill="1" applyBorder="1" applyAlignment="1">
      <alignment horizontal="right" vertical="center" shrinkToFit="1"/>
    </xf>
    <xf numFmtId="0" fontId="36" fillId="24" borderId="40" xfId="0" applyFont="1" applyFill="1" applyBorder="1" applyAlignment="1">
      <alignment horizontal="right" vertical="center" shrinkToFit="1"/>
    </xf>
    <xf numFmtId="0" fontId="36" fillId="24" borderId="44" xfId="0" applyFont="1" applyFill="1" applyBorder="1" applyAlignment="1">
      <alignment horizontal="right" vertical="center" shrinkToFit="1"/>
    </xf>
    <xf numFmtId="0" fontId="8" fillId="24" borderId="39" xfId="0" applyFont="1" applyFill="1" applyBorder="1" applyAlignment="1">
      <alignment horizontal="right" vertical="center" shrinkToFit="1"/>
    </xf>
    <xf numFmtId="0" fontId="8" fillId="24" borderId="40" xfId="0" applyFont="1" applyFill="1" applyBorder="1" applyAlignment="1">
      <alignment horizontal="right" vertical="center" shrinkToFit="1"/>
    </xf>
    <xf numFmtId="0" fontId="8" fillId="24" borderId="44" xfId="0" applyFont="1" applyFill="1" applyBorder="1" applyAlignment="1">
      <alignment horizontal="right" vertical="center" shrinkToFit="1"/>
    </xf>
    <xf numFmtId="0" fontId="7" fillId="26" borderId="0" xfId="47" applyFont="1" applyFill="1" applyBorder="1" applyAlignment="1">
      <alignment vertical="center" shrinkToFit="1"/>
    </xf>
    <xf numFmtId="0" fontId="7" fillId="26" borderId="25" xfId="47" applyFont="1" applyFill="1" applyBorder="1" applyAlignment="1">
      <alignment horizontal="left" vertical="center" shrinkToFit="1"/>
    </xf>
    <xf numFmtId="176" fontId="7" fillId="26" borderId="0" xfId="47" applyNumberFormat="1" applyFont="1" applyFill="1" applyBorder="1" applyAlignment="1">
      <alignment vertical="center" shrinkToFit="1"/>
    </xf>
    <xf numFmtId="0" fontId="7" fillId="26" borderId="22" xfId="47" applyFont="1" applyFill="1" applyBorder="1" applyAlignment="1">
      <alignment vertical="center" shrinkToFit="1"/>
    </xf>
    <xf numFmtId="0" fontId="7" fillId="26" borderId="25" xfId="47" applyFont="1" applyFill="1" applyBorder="1" applyAlignment="1">
      <alignment vertical="center" shrinkToFit="1"/>
    </xf>
    <xf numFmtId="0" fontId="7" fillId="26" borderId="32" xfId="47" applyFont="1" applyFill="1" applyBorder="1" applyAlignment="1">
      <alignment vertical="center" shrinkToFit="1"/>
    </xf>
    <xf numFmtId="0" fontId="9" fillId="26" borderId="0" xfId="50" applyFont="1" applyFill="1" applyBorder="1" applyAlignment="1">
      <alignment horizontal="right" vertical="center"/>
    </xf>
    <xf numFmtId="177" fontId="9" fillId="26" borderId="0" xfId="50" applyNumberFormat="1" applyFont="1" applyFill="1" applyBorder="1" applyAlignment="1">
      <alignment horizontal="right" vertical="center"/>
    </xf>
    <xf numFmtId="0" fontId="9" fillId="26" borderId="0" xfId="50" applyFont="1" applyFill="1" applyBorder="1" applyAlignment="1">
      <alignment vertical="center"/>
    </xf>
    <xf numFmtId="0" fontId="9" fillId="26" borderId="0" xfId="50" applyFont="1" applyFill="1" applyBorder="1" applyAlignment="1">
      <alignment horizontal="right" vertical="center" shrinkToFit="1"/>
    </xf>
    <xf numFmtId="177" fontId="9" fillId="26" borderId="0" xfId="50" applyNumberFormat="1" applyFont="1" applyFill="1" applyBorder="1" applyAlignment="1">
      <alignment horizontal="right" vertical="center" shrinkToFit="1"/>
    </xf>
    <xf numFmtId="0" fontId="9" fillId="26" borderId="0" xfId="50" applyFont="1" applyFill="1" applyBorder="1" applyAlignment="1">
      <alignment vertical="center" shrinkToFit="1"/>
    </xf>
    <xf numFmtId="0" fontId="57" fillId="26" borderId="0" xfId="50" applyFont="1" applyFill="1" applyBorder="1" applyAlignment="1">
      <alignment vertical="center"/>
    </xf>
    <xf numFmtId="38" fontId="7" fillId="26" borderId="0" xfId="33" applyFont="1" applyFill="1" applyBorder="1" applyAlignment="1">
      <alignment vertical="center" shrinkToFit="1"/>
    </xf>
    <xf numFmtId="38" fontId="7" fillId="26" borderId="26" xfId="33" applyFont="1" applyFill="1" applyBorder="1" applyAlignment="1">
      <alignment vertical="center" shrinkToFit="1"/>
    </xf>
    <xf numFmtId="38" fontId="7" fillId="26" borderId="86" xfId="33" applyFont="1" applyFill="1" applyBorder="1" applyAlignment="1">
      <alignment vertical="center" wrapText="1" shrinkToFit="1"/>
    </xf>
    <xf numFmtId="38" fontId="7" fillId="26" borderId="88" xfId="33" applyFont="1" applyFill="1" applyBorder="1" applyAlignment="1">
      <alignment vertical="center" shrinkToFit="1"/>
    </xf>
    <xf numFmtId="38" fontId="7" fillId="26" borderId="82" xfId="33" applyFont="1" applyFill="1" applyBorder="1" applyAlignment="1">
      <alignment horizontal="center" vertical="center" shrinkToFit="1"/>
    </xf>
    <xf numFmtId="38" fontId="7" fillId="26" borderId="0" xfId="33" applyFont="1" applyFill="1" applyBorder="1" applyAlignment="1">
      <alignment horizontal="center" vertical="center" shrinkToFit="1"/>
    </xf>
    <xf numFmtId="38" fontId="7" fillId="26" borderId="10" xfId="33" applyFont="1" applyFill="1" applyBorder="1" applyAlignment="1">
      <alignment horizontal="center" vertical="center" shrinkToFit="1"/>
    </xf>
    <xf numFmtId="0" fontId="13" fillId="26" borderId="81" xfId="50" applyFont="1" applyFill="1" applyBorder="1" applyAlignment="1">
      <alignment horizontal="right" vertical="center" shrinkToFit="1"/>
    </xf>
    <xf numFmtId="0" fontId="13" fillId="26" borderId="81" xfId="50" applyFont="1" applyFill="1" applyBorder="1" applyAlignment="1">
      <alignment vertical="center" shrinkToFit="1"/>
    </xf>
    <xf numFmtId="0" fontId="13" fillId="26" borderId="24" xfId="50" applyFont="1" applyFill="1" applyBorder="1" applyAlignment="1">
      <alignment vertical="center" shrinkToFit="1"/>
    </xf>
    <xf numFmtId="0" fontId="13" fillId="26" borderId="50" xfId="50" applyFont="1" applyFill="1" applyBorder="1" applyAlignment="1">
      <alignment vertical="center" shrinkToFit="1"/>
    </xf>
    <xf numFmtId="0" fontId="13" fillId="26" borderId="39" xfId="50" applyFont="1" applyFill="1" applyBorder="1" applyAlignment="1">
      <alignment horizontal="right" vertical="center" shrinkToFit="1"/>
    </xf>
    <xf numFmtId="0" fontId="13" fillId="26" borderId="41" xfId="50" applyFont="1" applyFill="1" applyBorder="1" applyAlignment="1">
      <alignment horizontal="right" vertical="center" shrinkToFit="1"/>
    </xf>
    <xf numFmtId="0" fontId="13" fillId="26" borderId="41" xfId="50" applyFont="1" applyFill="1" applyBorder="1" applyAlignment="1">
      <alignment vertical="center" shrinkToFit="1"/>
    </xf>
    <xf numFmtId="0" fontId="12" fillId="26" borderId="0" xfId="50" applyFont="1" applyFill="1" applyBorder="1" applyAlignment="1">
      <alignment horizontal="right" vertical="center" shrinkToFit="1"/>
    </xf>
    <xf numFmtId="0" fontId="12" fillId="26" borderId="0" xfId="50" applyFont="1" applyFill="1" applyBorder="1" applyAlignment="1">
      <alignment vertical="center" shrinkToFit="1"/>
    </xf>
    <xf numFmtId="0" fontId="12" fillId="26" borderId="49" xfId="50" applyFont="1" applyFill="1" applyBorder="1" applyAlignment="1">
      <alignment vertical="center" shrinkToFit="1"/>
    </xf>
    <xf numFmtId="0" fontId="12" fillId="26" borderId="48" xfId="50" applyFont="1" applyFill="1" applyBorder="1" applyAlignment="1">
      <alignment vertical="center" shrinkToFit="1"/>
    </xf>
    <xf numFmtId="0" fontId="12" fillId="26" borderId="81" xfId="50" applyFont="1" applyFill="1" applyBorder="1" applyAlignment="1">
      <alignment horizontal="right" vertical="center" shrinkToFit="1"/>
    </xf>
    <xf numFmtId="0" fontId="12" fillId="26" borderId="39" xfId="50" applyFont="1" applyFill="1" applyBorder="1" applyAlignment="1">
      <alignment horizontal="right" vertical="center" shrinkToFit="1"/>
    </xf>
    <xf numFmtId="0" fontId="12" fillId="26" borderId="74" xfId="50" applyFont="1" applyFill="1" applyBorder="1" applyAlignment="1">
      <alignment horizontal="right" vertical="center" shrinkToFit="1"/>
    </xf>
    <xf numFmtId="0" fontId="12" fillId="26" borderId="13" xfId="50" applyFont="1" applyFill="1" applyBorder="1" applyAlignment="1">
      <alignment vertical="center" shrinkToFit="1"/>
    </xf>
    <xf numFmtId="0" fontId="12" fillId="26" borderId="39" xfId="50" applyFont="1" applyFill="1" applyBorder="1" applyAlignment="1">
      <alignment vertical="center" shrinkToFit="1"/>
    </xf>
    <xf numFmtId="0" fontId="8" fillId="25" borderId="94" xfId="0" applyFont="1" applyFill="1" applyBorder="1" applyAlignment="1">
      <alignment horizontal="right" vertical="center" shrinkToFit="1"/>
    </xf>
    <xf numFmtId="177" fontId="8" fillId="24" borderId="95" xfId="0" applyNumberFormat="1" applyFont="1" applyFill="1" applyBorder="1" applyAlignment="1">
      <alignment horizontal="right" vertical="center" shrinkToFit="1"/>
    </xf>
    <xf numFmtId="0" fontId="8" fillId="25" borderId="95" xfId="0" applyFont="1" applyFill="1" applyBorder="1" applyAlignment="1">
      <alignment horizontal="right" vertical="center" shrinkToFit="1"/>
    </xf>
    <xf numFmtId="0" fontId="8" fillId="25" borderId="98" xfId="0" applyFont="1" applyFill="1" applyBorder="1" applyAlignment="1">
      <alignment horizontal="right" vertical="center" shrinkToFit="1"/>
    </xf>
    <xf numFmtId="177" fontId="8" fillId="24" borderId="99" xfId="0" applyNumberFormat="1" applyFont="1" applyFill="1" applyBorder="1" applyAlignment="1">
      <alignment horizontal="right" vertical="center" shrinkToFit="1"/>
    </xf>
    <xf numFmtId="0" fontId="8" fillId="25" borderId="99" xfId="0" quotePrefix="1" applyFont="1" applyFill="1" applyBorder="1" applyAlignment="1">
      <alignment horizontal="right" vertical="center" shrinkToFit="1"/>
    </xf>
    <xf numFmtId="0" fontId="8" fillId="25" borderId="99" xfId="0" applyFont="1" applyFill="1" applyBorder="1" applyAlignment="1">
      <alignment horizontal="right" vertical="center" shrinkToFit="1"/>
    </xf>
    <xf numFmtId="0" fontId="8" fillId="25" borderId="102" xfId="0" applyFont="1" applyFill="1" applyBorder="1" applyAlignment="1">
      <alignment horizontal="right" vertical="center" shrinkToFit="1"/>
    </xf>
    <xf numFmtId="177" fontId="8" fillId="24" borderId="103" xfId="0" applyNumberFormat="1" applyFont="1" applyFill="1" applyBorder="1" applyAlignment="1">
      <alignment horizontal="right" vertical="center" shrinkToFit="1"/>
    </xf>
    <xf numFmtId="0" fontId="8" fillId="25" borderId="103" xfId="0" applyFont="1" applyFill="1" applyBorder="1" applyAlignment="1">
      <alignment horizontal="right" vertical="center" shrinkToFit="1"/>
    </xf>
    <xf numFmtId="0" fontId="8" fillId="24" borderId="106" xfId="0" applyFont="1" applyFill="1" applyBorder="1" applyAlignment="1">
      <alignment horizontal="right" vertical="center" shrinkToFit="1"/>
    </xf>
    <xf numFmtId="177" fontId="8" fillId="24" borderId="107" xfId="0" applyNumberFormat="1" applyFont="1" applyFill="1" applyBorder="1" applyAlignment="1">
      <alignment horizontal="right" vertical="center" shrinkToFit="1"/>
    </xf>
    <xf numFmtId="0" fontId="8" fillId="24" borderId="107" xfId="0" applyFont="1" applyFill="1" applyBorder="1" applyAlignment="1">
      <alignment horizontal="right" vertical="center" shrinkToFit="1"/>
    </xf>
    <xf numFmtId="0" fontId="8" fillId="24" borderId="108" xfId="0" applyFont="1" applyFill="1" applyBorder="1" applyAlignment="1">
      <alignment horizontal="right" vertical="center" shrinkToFit="1"/>
    </xf>
    <xf numFmtId="0" fontId="8" fillId="24" borderId="109" xfId="0" applyFont="1" applyFill="1" applyBorder="1" applyAlignment="1">
      <alignment horizontal="right" vertical="center" shrinkToFit="1"/>
    </xf>
    <xf numFmtId="0" fontId="8" fillId="24" borderId="99" xfId="0" applyFont="1" applyFill="1" applyBorder="1" applyAlignment="1">
      <alignment horizontal="right" vertical="center" shrinkToFit="1"/>
    </xf>
    <xf numFmtId="0" fontId="8" fillId="24" borderId="100" xfId="0" applyFont="1" applyFill="1" applyBorder="1" applyAlignment="1">
      <alignment horizontal="right" vertical="center" shrinkToFit="1"/>
    </xf>
    <xf numFmtId="0" fontId="8" fillId="24" borderId="110" xfId="0" applyFont="1" applyFill="1" applyBorder="1" applyAlignment="1">
      <alignment horizontal="right" vertical="center" shrinkToFit="1"/>
    </xf>
    <xf numFmtId="0" fontId="8" fillId="24" borderId="103" xfId="0" applyFont="1" applyFill="1" applyBorder="1" applyAlignment="1">
      <alignment horizontal="right" vertical="center" shrinkToFit="1"/>
    </xf>
    <xf numFmtId="0" fontId="8" fillId="24" borderId="111" xfId="0" applyFont="1" applyFill="1" applyBorder="1" applyAlignment="1">
      <alignment horizontal="right" vertical="center" shrinkToFit="1"/>
    </xf>
    <xf numFmtId="177" fontId="8" fillId="24" borderId="112" xfId="0" applyNumberFormat="1" applyFont="1" applyFill="1" applyBorder="1" applyAlignment="1">
      <alignment horizontal="right" vertical="center" shrinkToFit="1"/>
    </xf>
    <xf numFmtId="0" fontId="8" fillId="24" borderId="112" xfId="0" applyFont="1" applyFill="1" applyBorder="1" applyAlignment="1">
      <alignment horizontal="right" vertical="center" shrinkToFit="1"/>
    </xf>
    <xf numFmtId="0" fontId="8" fillId="24" borderId="113" xfId="0" applyFont="1" applyFill="1" applyBorder="1" applyAlignment="1">
      <alignment horizontal="right" vertical="center" shrinkToFit="1"/>
    </xf>
    <xf numFmtId="0" fontId="13" fillId="26" borderId="116" xfId="50" applyFont="1" applyFill="1" applyBorder="1" applyAlignment="1">
      <alignment vertical="center" shrinkToFit="1"/>
    </xf>
    <xf numFmtId="0" fontId="13" fillId="26" borderId="117" xfId="50" applyFont="1" applyFill="1" applyBorder="1" applyAlignment="1">
      <alignment vertical="center" shrinkToFit="1"/>
    </xf>
    <xf numFmtId="0" fontId="13" fillId="26" borderId="118" xfId="50" applyFont="1" applyFill="1" applyBorder="1" applyAlignment="1">
      <alignment vertical="center" shrinkToFit="1"/>
    </xf>
    <xf numFmtId="0" fontId="12" fillId="26" borderId="119" xfId="50" applyFont="1" applyFill="1" applyBorder="1" applyAlignment="1">
      <alignment vertical="center" shrinkToFit="1"/>
    </xf>
    <xf numFmtId="0" fontId="12" fillId="26" borderId="120" xfId="50" applyFont="1" applyFill="1" applyBorder="1" applyAlignment="1">
      <alignment vertical="center" shrinkToFit="1"/>
    </xf>
    <xf numFmtId="0" fontId="12" fillId="26" borderId="121" xfId="50" applyFont="1" applyFill="1" applyBorder="1" applyAlignment="1">
      <alignment vertical="center" shrinkToFit="1"/>
    </xf>
    <xf numFmtId="0" fontId="8" fillId="26" borderId="0" xfId="0" applyFont="1" applyFill="1" applyBorder="1" applyAlignment="1">
      <alignment horizontal="center" vertical="center" shrinkToFit="1"/>
    </xf>
    <xf numFmtId="0" fontId="13" fillId="26" borderId="119" xfId="50" applyFont="1" applyFill="1" applyBorder="1" applyAlignment="1">
      <alignment vertical="center" shrinkToFit="1"/>
    </xf>
    <xf numFmtId="0" fontId="13" fillId="26" borderId="120" xfId="50" applyFont="1" applyFill="1" applyBorder="1" applyAlignment="1">
      <alignment vertical="center" shrinkToFit="1"/>
    </xf>
    <xf numFmtId="0" fontId="13" fillId="26" borderId="121" xfId="50" applyFont="1" applyFill="1" applyBorder="1" applyAlignment="1">
      <alignment vertical="center" shrinkToFit="1"/>
    </xf>
    <xf numFmtId="0" fontId="13" fillId="26" borderId="118" xfId="50" applyFont="1" applyFill="1" applyBorder="1" applyAlignment="1">
      <alignment horizontal="right" vertical="center" shrinkToFit="1"/>
    </xf>
    <xf numFmtId="0" fontId="13" fillId="26" borderId="122" xfId="50" applyFont="1" applyFill="1" applyBorder="1" applyAlignment="1">
      <alignment horizontal="right" vertical="center" shrinkToFit="1"/>
    </xf>
    <xf numFmtId="0" fontId="13" fillId="26" borderId="123" xfId="50" applyFont="1" applyFill="1" applyBorder="1" applyAlignment="1">
      <alignment vertical="center" shrinkToFit="1"/>
    </xf>
    <xf numFmtId="0" fontId="13" fillId="26" borderId="124" xfId="50" applyFont="1" applyFill="1" applyBorder="1" applyAlignment="1">
      <alignment horizontal="right" vertical="center" shrinkToFit="1"/>
    </xf>
    <xf numFmtId="0" fontId="13" fillId="26" borderId="125" xfId="50" applyFont="1" applyFill="1" applyBorder="1" applyAlignment="1">
      <alignment vertical="center" shrinkToFit="1"/>
    </xf>
    <xf numFmtId="0" fontId="13" fillId="26" borderId="126" xfId="50" applyFont="1" applyFill="1" applyBorder="1" applyAlignment="1">
      <alignment vertical="center" shrinkToFit="1"/>
    </xf>
    <xf numFmtId="0" fontId="12" fillId="26" borderId="122" xfId="50" applyFont="1" applyFill="1" applyBorder="1" applyAlignment="1">
      <alignment vertical="center" shrinkToFit="1"/>
    </xf>
    <xf numFmtId="0" fontId="12" fillId="26" borderId="121" xfId="50" applyFont="1" applyFill="1" applyBorder="1" applyAlignment="1">
      <alignment horizontal="right" vertical="center" shrinkToFit="1"/>
    </xf>
    <xf numFmtId="0" fontId="12" fillId="24" borderId="0" xfId="47" applyFont="1" applyFill="1" applyBorder="1" applyAlignment="1">
      <alignment vertical="center" shrinkToFit="1"/>
    </xf>
    <xf numFmtId="38" fontId="30" fillId="26" borderId="0" xfId="33" applyFont="1" applyFill="1" applyBorder="1" applyAlignment="1">
      <alignment horizontal="center" vertical="center" shrinkToFit="1"/>
    </xf>
    <xf numFmtId="38" fontId="50" fillId="28" borderId="78" xfId="0" applyNumberFormat="1" applyFont="1" applyFill="1" applyBorder="1" applyAlignment="1">
      <alignment horizontal="center" vertical="center" shrinkToFit="1"/>
    </xf>
    <xf numFmtId="38" fontId="50" fillId="28" borderId="79" xfId="0" applyNumberFormat="1" applyFont="1" applyFill="1" applyBorder="1" applyAlignment="1">
      <alignment horizontal="center" vertical="center" shrinkToFit="1"/>
    </xf>
    <xf numFmtId="38" fontId="50" fillId="28" borderId="78" xfId="33" applyFont="1" applyFill="1" applyBorder="1" applyAlignment="1">
      <alignment horizontal="center" vertical="center" shrinkToFit="1"/>
    </xf>
    <xf numFmtId="38" fontId="50" fillId="28" borderId="79" xfId="33" applyFont="1" applyFill="1" applyBorder="1" applyAlignment="1">
      <alignment horizontal="center" vertical="center" shrinkToFit="1"/>
    </xf>
    <xf numFmtId="38" fontId="50" fillId="28" borderId="80" xfId="0" applyNumberFormat="1" applyFont="1" applyFill="1" applyBorder="1" applyAlignment="1">
      <alignment horizontal="center" vertical="center" shrinkToFit="1"/>
    </xf>
    <xf numFmtId="38" fontId="50" fillId="28" borderId="46" xfId="0" applyNumberFormat="1" applyFont="1" applyFill="1" applyBorder="1" applyAlignment="1">
      <alignment horizontal="center" vertical="center" shrinkToFit="1"/>
    </xf>
    <xf numFmtId="0" fontId="50" fillId="28" borderId="42" xfId="0" applyFont="1" applyFill="1" applyBorder="1" applyAlignment="1">
      <alignment horizontal="center" vertical="center" shrinkToFit="1"/>
    </xf>
    <xf numFmtId="38" fontId="50" fillId="28" borderId="42" xfId="0" applyNumberFormat="1" applyFont="1" applyFill="1" applyBorder="1" applyAlignment="1">
      <alignment horizontal="center" vertical="center" shrinkToFit="1"/>
    </xf>
    <xf numFmtId="38" fontId="50" fillId="28" borderId="47" xfId="0" applyNumberFormat="1" applyFont="1" applyFill="1" applyBorder="1" applyAlignment="1">
      <alignment horizontal="center" vertical="center" shrinkToFit="1"/>
    </xf>
    <xf numFmtId="178" fontId="9" fillId="27" borderId="30" xfId="0" applyNumberFormat="1" applyFont="1" applyFill="1" applyBorder="1" applyAlignment="1">
      <alignment horizontal="center" vertical="center" shrinkToFit="1"/>
    </xf>
    <xf numFmtId="178" fontId="9" fillId="27" borderId="13" xfId="0" applyNumberFormat="1" applyFont="1" applyFill="1" applyBorder="1" applyAlignment="1">
      <alignment horizontal="center" vertical="center" shrinkToFit="1"/>
    </xf>
    <xf numFmtId="178" fontId="9" fillId="27" borderId="37" xfId="0" applyNumberFormat="1" applyFont="1" applyFill="1" applyBorder="1" applyAlignment="1">
      <alignment horizontal="center" vertical="center" shrinkToFit="1"/>
    </xf>
    <xf numFmtId="178" fontId="9" fillId="27" borderId="25" xfId="0" applyNumberFormat="1" applyFont="1" applyFill="1" applyBorder="1" applyAlignment="1">
      <alignment horizontal="center" vertical="center" shrinkToFit="1"/>
    </xf>
    <xf numFmtId="178" fontId="9" fillId="27" borderId="0" xfId="0" applyNumberFormat="1" applyFont="1" applyFill="1" applyBorder="1" applyAlignment="1">
      <alignment horizontal="center" vertical="center" shrinkToFit="1"/>
    </xf>
    <xf numFmtId="178" fontId="9" fillId="27" borderId="26" xfId="0" applyNumberFormat="1" applyFont="1" applyFill="1" applyBorder="1" applyAlignment="1">
      <alignment horizontal="center" vertical="center" shrinkToFit="1"/>
    </xf>
    <xf numFmtId="0" fontId="7" fillId="24" borderId="35" xfId="0" applyFont="1" applyFill="1" applyBorder="1" applyAlignment="1">
      <alignment horizontal="center" vertical="center" shrinkToFit="1"/>
    </xf>
    <xf numFmtId="0" fontId="7" fillId="24" borderId="19" xfId="0" applyFont="1" applyFill="1" applyBorder="1" applyAlignment="1">
      <alignment horizontal="center" vertical="center" shrinkToFit="1"/>
    </xf>
    <xf numFmtId="0" fontId="7" fillId="24" borderId="52" xfId="0" applyFont="1" applyFill="1" applyBorder="1" applyAlignment="1">
      <alignment horizontal="center" vertical="center" shrinkToFit="1"/>
    </xf>
    <xf numFmtId="0" fontId="7" fillId="24" borderId="25" xfId="0" applyFont="1" applyFill="1" applyBorder="1" applyAlignment="1">
      <alignment horizontal="center" vertical="center"/>
    </xf>
    <xf numFmtId="0" fontId="7" fillId="24" borderId="0" xfId="0" applyFont="1" applyFill="1" applyBorder="1" applyAlignment="1">
      <alignment horizontal="center" vertical="center"/>
    </xf>
    <xf numFmtId="0" fontId="7" fillId="24" borderId="26" xfId="0" applyFont="1" applyFill="1" applyBorder="1" applyAlignment="1">
      <alignment horizontal="center" vertical="center"/>
    </xf>
    <xf numFmtId="0" fontId="36" fillId="24" borderId="51" xfId="0" applyFont="1" applyFill="1" applyBorder="1" applyAlignment="1">
      <alignment horizontal="center" vertical="center" shrinkToFit="1"/>
    </xf>
    <xf numFmtId="0" fontId="36" fillId="24" borderId="40" xfId="0" applyFont="1" applyFill="1" applyBorder="1" applyAlignment="1">
      <alignment horizontal="center" vertical="center" shrinkToFit="1"/>
    </xf>
    <xf numFmtId="0" fontId="36" fillId="24" borderId="41" xfId="0" applyFont="1" applyFill="1" applyBorder="1" applyAlignment="1">
      <alignment horizontal="center" vertical="center" shrinkToFit="1"/>
    </xf>
    <xf numFmtId="0" fontId="36" fillId="24" borderId="52" xfId="0" applyFont="1" applyFill="1" applyBorder="1" applyAlignment="1">
      <alignment horizontal="center" vertical="center" shrinkToFit="1"/>
    </xf>
    <xf numFmtId="0" fontId="36" fillId="24" borderId="26" xfId="0" applyFont="1" applyFill="1" applyBorder="1" applyAlignment="1">
      <alignment horizontal="center" vertical="center" shrinkToFit="1"/>
    </xf>
    <xf numFmtId="178" fontId="9" fillId="27" borderId="38" xfId="0" applyNumberFormat="1" applyFont="1" applyFill="1" applyBorder="1" applyAlignment="1">
      <alignment horizontal="center" vertical="center" shrinkToFit="1"/>
    </xf>
    <xf numFmtId="178" fontId="9" fillId="27" borderId="19" xfId="0" applyNumberFormat="1" applyFont="1" applyFill="1" applyBorder="1" applyAlignment="1">
      <alignment horizontal="center" vertical="center" shrinkToFit="1"/>
    </xf>
    <xf numFmtId="178" fontId="9" fillId="27" borderId="52" xfId="0" applyNumberFormat="1" applyFont="1" applyFill="1" applyBorder="1" applyAlignment="1">
      <alignment horizontal="center" vertical="center" shrinkToFit="1"/>
    </xf>
    <xf numFmtId="0" fontId="36" fillId="24" borderId="39" xfId="0" applyFont="1" applyFill="1" applyBorder="1" applyAlignment="1">
      <alignment horizontal="center" vertical="center" shrinkToFit="1"/>
    </xf>
    <xf numFmtId="0" fontId="36" fillId="24" borderId="37" xfId="0" applyFont="1" applyFill="1" applyBorder="1" applyAlignment="1">
      <alignment horizontal="center" vertical="center" shrinkToFit="1"/>
    </xf>
    <xf numFmtId="0" fontId="36" fillId="24" borderId="36" xfId="0" applyFont="1" applyFill="1" applyBorder="1" applyAlignment="1">
      <alignment horizontal="center" vertical="center" shrinkToFit="1"/>
    </xf>
    <xf numFmtId="0" fontId="36" fillId="24" borderId="39" xfId="0" applyFont="1" applyFill="1" applyBorder="1" applyAlignment="1">
      <alignment horizontal="right" vertical="center" shrinkToFit="1"/>
    </xf>
    <xf numFmtId="0" fontId="36" fillId="24" borderId="40" xfId="0" applyFont="1" applyFill="1" applyBorder="1" applyAlignment="1">
      <alignment horizontal="right" vertical="center" shrinkToFit="1"/>
    </xf>
    <xf numFmtId="0" fontId="36" fillId="24" borderId="44" xfId="0" applyFont="1" applyFill="1" applyBorder="1" applyAlignment="1">
      <alignment horizontal="right" vertical="center" shrinkToFit="1"/>
    </xf>
    <xf numFmtId="38" fontId="30" fillId="27" borderId="46" xfId="33" applyFont="1" applyFill="1" applyBorder="1" applyAlignment="1">
      <alignment horizontal="center" vertical="center" shrinkToFit="1"/>
    </xf>
    <xf numFmtId="38" fontId="30" fillId="27" borderId="42" xfId="33" applyFont="1" applyFill="1" applyBorder="1" applyAlignment="1">
      <alignment horizontal="center" vertical="center" shrinkToFit="1"/>
    </xf>
    <xf numFmtId="38" fontId="30" fillId="27" borderId="47" xfId="33" applyFont="1" applyFill="1" applyBorder="1" applyAlignment="1">
      <alignment horizontal="center" vertical="center" shrinkToFit="1"/>
    </xf>
    <xf numFmtId="38" fontId="30" fillId="27" borderId="78" xfId="33" applyFont="1" applyFill="1" applyBorder="1" applyAlignment="1">
      <alignment horizontal="center" vertical="center" shrinkToFit="1"/>
    </xf>
    <xf numFmtId="38" fontId="30" fillId="27" borderId="79" xfId="33" applyFont="1" applyFill="1" applyBorder="1" applyAlignment="1">
      <alignment horizontal="center" vertical="center" shrinkToFit="1"/>
    </xf>
    <xf numFmtId="178" fontId="9" fillId="27" borderId="88" xfId="0" applyNumberFormat="1" applyFont="1" applyFill="1" applyBorder="1" applyAlignment="1">
      <alignment horizontal="center" vertical="center" shrinkToFit="1"/>
    </xf>
    <xf numFmtId="178" fontId="9" fillId="27" borderId="91" xfId="0" applyNumberFormat="1" applyFont="1" applyFill="1" applyBorder="1" applyAlignment="1">
      <alignment horizontal="center" vertical="center" shrinkToFit="1"/>
    </xf>
    <xf numFmtId="0" fontId="7" fillId="24" borderId="38" xfId="0" applyFont="1" applyFill="1" applyBorder="1" applyAlignment="1">
      <alignment horizontal="center" vertical="center"/>
    </xf>
    <xf numFmtId="0" fontId="7" fillId="24" borderId="19" xfId="0" applyFont="1" applyFill="1" applyBorder="1" applyAlignment="1">
      <alignment horizontal="center" vertical="center"/>
    </xf>
    <xf numFmtId="0" fontId="7" fillId="24" borderId="52" xfId="0" applyFont="1" applyFill="1" applyBorder="1" applyAlignment="1">
      <alignment horizontal="center" vertical="center"/>
    </xf>
    <xf numFmtId="0" fontId="7" fillId="24" borderId="15" xfId="0" applyFont="1" applyFill="1" applyBorder="1" applyAlignment="1">
      <alignment horizontal="center" shrinkToFit="1"/>
    </xf>
    <xf numFmtId="0" fontId="7" fillId="24" borderId="12" xfId="0" applyFont="1" applyFill="1" applyBorder="1" applyAlignment="1">
      <alignment horizontal="center" shrinkToFit="1"/>
    </xf>
    <xf numFmtId="0" fontId="7" fillId="24" borderId="11" xfId="0" applyFont="1" applyFill="1" applyBorder="1" applyAlignment="1">
      <alignment horizontal="center" shrinkToFit="1"/>
    </xf>
    <xf numFmtId="0" fontId="7" fillId="24" borderId="15" xfId="0" applyFont="1" applyFill="1" applyBorder="1" applyAlignment="1">
      <alignment horizontal="center"/>
    </xf>
    <xf numFmtId="0" fontId="7" fillId="24" borderId="11" xfId="0" applyFont="1" applyFill="1" applyBorder="1" applyAlignment="1">
      <alignment horizontal="center"/>
    </xf>
    <xf numFmtId="0" fontId="7" fillId="24" borderId="12" xfId="0" applyFont="1" applyFill="1" applyBorder="1" applyAlignment="1">
      <alignment horizontal="center"/>
    </xf>
    <xf numFmtId="0" fontId="8" fillId="24" borderId="53" xfId="0" applyFont="1" applyFill="1" applyBorder="1" applyAlignment="1">
      <alignment horizontal="right" vertical="center" shrinkToFit="1"/>
    </xf>
    <xf numFmtId="0" fontId="8" fillId="24" borderId="54" xfId="0" applyFont="1" applyFill="1" applyBorder="1" applyAlignment="1">
      <alignment horizontal="right" vertical="center" shrinkToFit="1"/>
    </xf>
    <xf numFmtId="0" fontId="8" fillId="24" borderId="55" xfId="0" applyFont="1" applyFill="1" applyBorder="1" applyAlignment="1">
      <alignment horizontal="right" vertical="center" shrinkToFit="1"/>
    </xf>
    <xf numFmtId="0" fontId="8" fillId="24" borderId="56" xfId="0" applyFont="1" applyFill="1" applyBorder="1" applyAlignment="1">
      <alignment horizontal="right" vertical="center" shrinkToFit="1"/>
    </xf>
    <xf numFmtId="0" fontId="8" fillId="24" borderId="57" xfId="0" applyFont="1" applyFill="1" applyBorder="1" applyAlignment="1">
      <alignment horizontal="right" vertical="center" shrinkToFit="1"/>
    </xf>
    <xf numFmtId="0" fontId="8" fillId="24" borderId="58" xfId="0" applyFont="1" applyFill="1" applyBorder="1" applyAlignment="1">
      <alignment horizontal="right" vertical="center" shrinkToFit="1"/>
    </xf>
    <xf numFmtId="0" fontId="8" fillId="24" borderId="59" xfId="0" applyFont="1" applyFill="1" applyBorder="1" applyAlignment="1">
      <alignment horizontal="right" vertical="center" shrinkToFit="1"/>
    </xf>
    <xf numFmtId="0" fontId="8" fillId="24" borderId="60" xfId="0" applyFont="1" applyFill="1" applyBorder="1" applyAlignment="1">
      <alignment horizontal="right" vertical="center" shrinkToFit="1"/>
    </xf>
    <xf numFmtId="0" fontId="8" fillId="24" borderId="61" xfId="0" applyFont="1" applyFill="1" applyBorder="1" applyAlignment="1">
      <alignment horizontal="right" vertical="center" shrinkToFit="1"/>
    </xf>
    <xf numFmtId="0" fontId="7" fillId="24" borderId="16" xfId="0" applyFont="1" applyFill="1" applyBorder="1" applyAlignment="1">
      <alignment horizontal="center" shrinkToFit="1"/>
    </xf>
    <xf numFmtId="0" fontId="7" fillId="24" borderId="14" xfId="0" applyFont="1" applyFill="1" applyBorder="1" applyAlignment="1">
      <alignment horizontal="center" shrinkToFit="1"/>
    </xf>
    <xf numFmtId="38" fontId="12" fillId="27" borderId="85" xfId="33" applyFont="1" applyFill="1" applyBorder="1" applyAlignment="1">
      <alignment horizontal="center" vertical="center" shrinkToFit="1"/>
    </xf>
    <xf numFmtId="38" fontId="12" fillId="27" borderId="84" xfId="33" applyFont="1" applyFill="1" applyBorder="1" applyAlignment="1">
      <alignment horizontal="center" vertical="center" shrinkToFit="1"/>
    </xf>
    <xf numFmtId="38" fontId="12" fillId="27" borderId="42" xfId="33" applyFont="1" applyFill="1" applyBorder="1" applyAlignment="1">
      <alignment horizontal="center" vertical="center" shrinkToFit="1"/>
    </xf>
    <xf numFmtId="38" fontId="12" fillId="27" borderId="47" xfId="33" applyFont="1" applyFill="1" applyBorder="1" applyAlignment="1">
      <alignment horizontal="center" vertical="center" shrinkToFit="1"/>
    </xf>
    <xf numFmtId="0" fontId="8" fillId="24" borderId="40" xfId="0" applyFont="1" applyFill="1" applyBorder="1" applyAlignment="1">
      <alignment horizontal="center" vertical="center" shrinkToFit="1"/>
    </xf>
    <xf numFmtId="0" fontId="8" fillId="24" borderId="41" xfId="0" applyFont="1" applyFill="1" applyBorder="1" applyAlignment="1">
      <alignment horizontal="center" vertical="center" shrinkToFit="1"/>
    </xf>
    <xf numFmtId="0" fontId="8" fillId="24" borderId="37" xfId="0" applyFont="1" applyFill="1" applyBorder="1" applyAlignment="1">
      <alignment horizontal="center" vertical="center" shrinkToFit="1"/>
    </xf>
    <xf numFmtId="0" fontId="8" fillId="24" borderId="26" xfId="0" applyFont="1" applyFill="1" applyBorder="1" applyAlignment="1">
      <alignment horizontal="center" vertical="center" shrinkToFit="1"/>
    </xf>
    <xf numFmtId="0" fontId="8" fillId="24" borderId="36" xfId="0" applyFont="1" applyFill="1" applyBorder="1" applyAlignment="1">
      <alignment horizontal="center" vertical="center" shrinkToFit="1"/>
    </xf>
    <xf numFmtId="38" fontId="30" fillId="27" borderId="77" xfId="33" applyFont="1" applyFill="1" applyBorder="1" applyAlignment="1">
      <alignment horizontal="center" vertical="center" shrinkToFit="1"/>
    </xf>
    <xf numFmtId="0" fontId="8" fillId="24" borderId="39" xfId="0" applyFont="1" applyFill="1" applyBorder="1" applyAlignment="1">
      <alignment horizontal="center" vertical="center" shrinkToFit="1"/>
    </xf>
    <xf numFmtId="0" fontId="8" fillId="24" borderId="51" xfId="0" applyFont="1" applyFill="1" applyBorder="1" applyAlignment="1">
      <alignment horizontal="center" vertical="center" shrinkToFit="1"/>
    </xf>
    <xf numFmtId="0" fontId="8" fillId="24" borderId="52" xfId="0" applyFont="1" applyFill="1" applyBorder="1" applyAlignment="1">
      <alignment horizontal="center" vertical="center" shrinkToFit="1"/>
    </xf>
    <xf numFmtId="0" fontId="36" fillId="24" borderId="90" xfId="0" applyFont="1" applyFill="1" applyBorder="1" applyAlignment="1">
      <alignment horizontal="center" vertical="center" shrinkToFit="1"/>
    </xf>
    <xf numFmtId="0" fontId="36" fillId="24" borderId="74" xfId="0" applyFont="1" applyFill="1" applyBorder="1" applyAlignment="1">
      <alignment horizontal="center" vertical="center" shrinkToFit="1"/>
    </xf>
    <xf numFmtId="0" fontId="36" fillId="24" borderId="93" xfId="0" applyFont="1" applyFill="1" applyBorder="1" applyAlignment="1">
      <alignment horizontal="center" vertical="center" shrinkToFit="1"/>
    </xf>
    <xf numFmtId="0" fontId="36" fillId="24" borderId="91" xfId="0" applyFont="1" applyFill="1" applyBorder="1" applyAlignment="1">
      <alignment horizontal="center" vertical="center" shrinkToFit="1"/>
    </xf>
    <xf numFmtId="0" fontId="36" fillId="24" borderId="86" xfId="0" applyFont="1" applyFill="1" applyBorder="1" applyAlignment="1">
      <alignment horizontal="center" vertical="center" shrinkToFit="1"/>
    </xf>
    <xf numFmtId="0" fontId="36" fillId="24" borderId="53" xfId="0" applyFont="1" applyFill="1" applyBorder="1" applyAlignment="1">
      <alignment horizontal="right" vertical="center" shrinkToFit="1"/>
    </xf>
    <xf numFmtId="0" fontId="36" fillId="24" borderId="54" xfId="0" applyFont="1" applyFill="1" applyBorder="1" applyAlignment="1">
      <alignment horizontal="right" vertical="center" shrinkToFit="1"/>
    </xf>
    <xf numFmtId="0" fontId="36" fillId="24" borderId="55" xfId="0" applyFont="1" applyFill="1" applyBorder="1" applyAlignment="1">
      <alignment horizontal="right" vertical="center" shrinkToFit="1"/>
    </xf>
    <xf numFmtId="0" fontId="36" fillId="24" borderId="56" xfId="0" applyFont="1" applyFill="1" applyBorder="1" applyAlignment="1">
      <alignment horizontal="right" vertical="center" shrinkToFit="1"/>
    </xf>
    <xf numFmtId="0" fontId="36" fillId="24" borderId="57" xfId="0" applyFont="1" applyFill="1" applyBorder="1" applyAlignment="1">
      <alignment horizontal="right" vertical="center" shrinkToFit="1"/>
    </xf>
    <xf numFmtId="0" fontId="36" fillId="24" borderId="58" xfId="0" applyFont="1" applyFill="1" applyBorder="1" applyAlignment="1">
      <alignment horizontal="right" vertical="center" shrinkToFit="1"/>
    </xf>
    <xf numFmtId="0" fontId="36" fillId="24" borderId="59" xfId="0" applyFont="1" applyFill="1" applyBorder="1" applyAlignment="1">
      <alignment horizontal="right" vertical="center" shrinkToFit="1"/>
    </xf>
    <xf numFmtId="0" fontId="36" fillId="24" borderId="60" xfId="0" applyFont="1" applyFill="1" applyBorder="1" applyAlignment="1">
      <alignment horizontal="right" vertical="center" shrinkToFit="1"/>
    </xf>
    <xf numFmtId="0" fontId="36" fillId="24" borderId="61" xfId="0" applyFont="1" applyFill="1" applyBorder="1" applyAlignment="1">
      <alignment horizontal="right" vertical="center" shrinkToFit="1"/>
    </xf>
    <xf numFmtId="0" fontId="56" fillId="24" borderId="38" xfId="47" applyFont="1" applyFill="1" applyBorder="1" applyAlignment="1">
      <alignment horizontal="left" vertical="center" shrinkToFit="1"/>
    </xf>
    <xf numFmtId="0" fontId="56" fillId="24" borderId="52" xfId="47" applyFont="1" applyFill="1" applyBorder="1" applyAlignment="1">
      <alignment horizontal="left" vertical="center" shrinkToFit="1"/>
    </xf>
    <xf numFmtId="0" fontId="56" fillId="24" borderId="32" xfId="47" applyFont="1" applyFill="1" applyBorder="1" applyAlignment="1">
      <alignment horizontal="left" vertical="center" shrinkToFit="1"/>
    </xf>
    <xf numFmtId="0" fontId="56" fillId="24" borderId="34" xfId="47" applyFont="1" applyFill="1" applyBorder="1" applyAlignment="1">
      <alignment horizontal="left" vertical="center" shrinkToFit="1"/>
    </xf>
    <xf numFmtId="0" fontId="7" fillId="24" borderId="38" xfId="0" applyFont="1" applyFill="1" applyBorder="1" applyAlignment="1">
      <alignment horizontal="center" vertical="center" shrinkToFit="1"/>
    </xf>
    <xf numFmtId="0" fontId="7" fillId="24" borderId="51" xfId="0" applyFont="1" applyFill="1" applyBorder="1" applyAlignment="1">
      <alignment horizontal="center" vertical="center" shrinkToFit="1"/>
    </xf>
    <xf numFmtId="0" fontId="36" fillId="24" borderId="41" xfId="0" applyFont="1" applyFill="1" applyBorder="1" applyAlignment="1">
      <alignment horizontal="right" vertical="center" shrinkToFit="1"/>
    </xf>
    <xf numFmtId="0" fontId="36" fillId="24" borderId="62" xfId="0" applyFont="1" applyFill="1" applyBorder="1" applyAlignment="1">
      <alignment horizontal="right" vertical="center" shrinkToFit="1"/>
    </xf>
    <xf numFmtId="0" fontId="36" fillId="24" borderId="63" xfId="0" applyFont="1" applyFill="1" applyBorder="1" applyAlignment="1">
      <alignment horizontal="right" vertical="center" shrinkToFit="1"/>
    </xf>
    <xf numFmtId="0" fontId="36" fillId="24" borderId="64" xfId="0" applyFont="1" applyFill="1" applyBorder="1" applyAlignment="1">
      <alignment horizontal="right" vertical="center" shrinkToFit="1"/>
    </xf>
    <xf numFmtId="0" fontId="36" fillId="24" borderId="65" xfId="0" applyFont="1" applyFill="1" applyBorder="1" applyAlignment="1">
      <alignment horizontal="right" vertical="center" shrinkToFit="1"/>
    </xf>
    <xf numFmtId="0" fontId="36" fillId="24" borderId="66" xfId="0" applyFont="1" applyFill="1" applyBorder="1" applyAlignment="1">
      <alignment horizontal="right" vertical="center" shrinkToFit="1"/>
    </xf>
    <xf numFmtId="0" fontId="12" fillId="26" borderId="0" xfId="50" applyFont="1" applyFill="1" applyAlignment="1">
      <alignment horizontal="right" vertical="center"/>
    </xf>
    <xf numFmtId="0" fontId="12" fillId="26" borderId="26" xfId="50" applyFont="1" applyFill="1" applyBorder="1" applyAlignment="1">
      <alignment horizontal="right" vertical="center"/>
    </xf>
    <xf numFmtId="0" fontId="36" fillId="24" borderId="67" xfId="0" applyFont="1" applyFill="1" applyBorder="1" applyAlignment="1">
      <alignment horizontal="right" vertical="center" shrinkToFit="1"/>
    </xf>
    <xf numFmtId="0" fontId="36" fillId="24" borderId="68" xfId="0" applyFont="1" applyFill="1" applyBorder="1" applyAlignment="1">
      <alignment horizontal="right" vertical="center" shrinkToFit="1"/>
    </xf>
    <xf numFmtId="0" fontId="36" fillId="24" borderId="69" xfId="0" applyFont="1" applyFill="1" applyBorder="1" applyAlignment="1">
      <alignment horizontal="right" vertical="center" shrinkToFit="1"/>
    </xf>
    <xf numFmtId="0" fontId="36" fillId="24" borderId="70" xfId="0" applyFont="1" applyFill="1" applyBorder="1" applyAlignment="1">
      <alignment horizontal="right" vertical="center" shrinkToFit="1"/>
    </xf>
    <xf numFmtId="0" fontId="36" fillId="24" borderId="71" xfId="0" applyFont="1" applyFill="1" applyBorder="1" applyAlignment="1">
      <alignment horizontal="right" vertical="center" shrinkToFit="1"/>
    </xf>
    <xf numFmtId="0" fontId="7" fillId="24" borderId="32" xfId="0" applyFont="1" applyFill="1" applyBorder="1" applyAlignment="1">
      <alignment horizontal="center" vertical="center" shrinkToFit="1"/>
    </xf>
    <xf numFmtId="0" fontId="7" fillId="24" borderId="10" xfId="0" applyFont="1" applyFill="1" applyBorder="1" applyAlignment="1">
      <alignment horizontal="center" vertical="center" shrinkToFit="1"/>
    </xf>
    <xf numFmtId="0" fontId="7" fillId="24" borderId="44" xfId="0" applyFont="1" applyFill="1" applyBorder="1" applyAlignment="1">
      <alignment horizontal="center" vertical="center" shrinkToFit="1"/>
    </xf>
    <xf numFmtId="0" fontId="7" fillId="24" borderId="33" xfId="0" applyFont="1" applyFill="1" applyBorder="1" applyAlignment="1">
      <alignment horizontal="center" vertical="center" shrinkToFit="1"/>
    </xf>
    <xf numFmtId="0" fontId="7" fillId="24" borderId="34" xfId="0" applyFont="1" applyFill="1" applyBorder="1" applyAlignment="1">
      <alignment horizontal="center" vertical="center" shrinkToFit="1"/>
    </xf>
    <xf numFmtId="0" fontId="8" fillId="24" borderId="90" xfId="0" applyFont="1" applyFill="1" applyBorder="1" applyAlignment="1">
      <alignment horizontal="center" vertical="center" shrinkToFit="1"/>
    </xf>
    <xf numFmtId="0" fontId="8" fillId="24" borderId="74" xfId="0" applyFont="1" applyFill="1" applyBorder="1" applyAlignment="1">
      <alignment horizontal="center" vertical="center" shrinkToFit="1"/>
    </xf>
    <xf numFmtId="0" fontId="8" fillId="24" borderId="93" xfId="0" applyFont="1" applyFill="1" applyBorder="1" applyAlignment="1">
      <alignment horizontal="center" vertical="center" shrinkToFit="1"/>
    </xf>
    <xf numFmtId="0" fontId="8" fillId="24" borderId="91" xfId="0" applyFont="1" applyFill="1" applyBorder="1" applyAlignment="1">
      <alignment horizontal="center" vertical="center" shrinkToFit="1"/>
    </xf>
    <xf numFmtId="0" fontId="8" fillId="24" borderId="86" xfId="0" applyFont="1" applyFill="1" applyBorder="1" applyAlignment="1">
      <alignment horizontal="center" vertical="center" shrinkToFit="1"/>
    </xf>
    <xf numFmtId="0" fontId="58" fillId="26" borderId="0" xfId="50" applyFont="1" applyFill="1" applyBorder="1" applyAlignment="1">
      <alignment horizontal="left"/>
    </xf>
    <xf numFmtId="0" fontId="58" fillId="26" borderId="10" xfId="50" applyFont="1" applyFill="1" applyBorder="1" applyAlignment="1">
      <alignment horizontal="left"/>
    </xf>
    <xf numFmtId="0" fontId="60" fillId="26" borderId="0" xfId="50" applyFont="1" applyFill="1" applyAlignment="1">
      <alignment horizontal="center"/>
    </xf>
    <xf numFmtId="0" fontId="60" fillId="26" borderId="10" xfId="50" applyFont="1" applyFill="1" applyBorder="1" applyAlignment="1">
      <alignment horizontal="center"/>
    </xf>
    <xf numFmtId="0" fontId="60" fillId="26" borderId="0" xfId="50" applyFont="1" applyFill="1" applyBorder="1" applyAlignment="1">
      <alignment horizontal="center"/>
    </xf>
    <xf numFmtId="0" fontId="8" fillId="24" borderId="62" xfId="0" applyFont="1" applyFill="1" applyBorder="1" applyAlignment="1">
      <alignment horizontal="right" vertical="center" shrinkToFit="1"/>
    </xf>
    <xf numFmtId="0" fontId="8" fillId="24" borderId="63" xfId="0" applyFont="1" applyFill="1" applyBorder="1" applyAlignment="1">
      <alignment horizontal="right" vertical="center" shrinkToFit="1"/>
    </xf>
    <xf numFmtId="0" fontId="8" fillId="24" borderId="64" xfId="0" applyFont="1" applyFill="1" applyBorder="1" applyAlignment="1">
      <alignment horizontal="right" vertical="center" shrinkToFit="1"/>
    </xf>
    <xf numFmtId="0" fontId="8" fillId="24" borderId="65" xfId="0" applyFont="1" applyFill="1" applyBorder="1" applyAlignment="1">
      <alignment horizontal="right" vertical="center" shrinkToFit="1"/>
    </xf>
    <xf numFmtId="0" fontId="8" fillId="24" borderId="66" xfId="0" applyFont="1" applyFill="1" applyBorder="1" applyAlignment="1">
      <alignment horizontal="right" vertical="center" shrinkToFit="1"/>
    </xf>
    <xf numFmtId="0" fontId="8" fillId="24" borderId="108" xfId="0" applyFont="1" applyFill="1" applyBorder="1" applyAlignment="1">
      <alignment horizontal="right" vertical="center" shrinkToFit="1"/>
    </xf>
    <xf numFmtId="0" fontId="8" fillId="24" borderId="100" xfId="0" applyFont="1" applyFill="1" applyBorder="1" applyAlignment="1">
      <alignment horizontal="right" vertical="center" shrinkToFit="1"/>
    </xf>
    <xf numFmtId="0" fontId="8" fillId="24" borderId="104" xfId="0" applyFont="1" applyFill="1" applyBorder="1" applyAlignment="1">
      <alignment horizontal="right" vertical="center" shrinkToFit="1"/>
    </xf>
    <xf numFmtId="0" fontId="8" fillId="24" borderId="67" xfId="0" applyFont="1" applyFill="1" applyBorder="1" applyAlignment="1">
      <alignment horizontal="right" vertical="center" shrinkToFit="1"/>
    </xf>
    <xf numFmtId="0" fontId="8" fillId="24" borderId="68" xfId="0" applyFont="1" applyFill="1" applyBorder="1" applyAlignment="1">
      <alignment horizontal="right" vertical="center" shrinkToFit="1"/>
    </xf>
    <xf numFmtId="0" fontId="8" fillId="24" borderId="69" xfId="0" applyFont="1" applyFill="1" applyBorder="1" applyAlignment="1">
      <alignment horizontal="right" vertical="center" shrinkToFit="1"/>
    </xf>
    <xf numFmtId="0" fontId="8" fillId="24" borderId="70" xfId="0" applyFont="1" applyFill="1" applyBorder="1" applyAlignment="1">
      <alignment horizontal="right" vertical="center" shrinkToFit="1"/>
    </xf>
    <xf numFmtId="0" fontId="8" fillId="24" borderId="71" xfId="0" applyFont="1" applyFill="1" applyBorder="1" applyAlignment="1">
      <alignment horizontal="right" vertical="center" shrinkToFit="1"/>
    </xf>
    <xf numFmtId="0" fontId="41" fillId="26" borderId="38" xfId="50" applyFont="1" applyFill="1" applyBorder="1" applyAlignment="1">
      <alignment horizontal="left" vertical="center" shrinkToFit="1"/>
    </xf>
    <xf numFmtId="0" fontId="41" fillId="26" borderId="52" xfId="50" applyFont="1" applyFill="1" applyBorder="1" applyAlignment="1">
      <alignment horizontal="left" vertical="center" shrinkToFit="1"/>
    </xf>
    <xf numFmtId="0" fontId="41" fillId="26" borderId="32" xfId="50" applyFont="1" applyFill="1" applyBorder="1" applyAlignment="1">
      <alignment horizontal="left" vertical="center" shrinkToFit="1"/>
    </xf>
    <xf numFmtId="0" fontId="41" fillId="26" borderId="34" xfId="50" applyFont="1" applyFill="1" applyBorder="1" applyAlignment="1">
      <alignment horizontal="left" vertical="center" shrinkToFit="1"/>
    </xf>
    <xf numFmtId="0" fontId="7" fillId="24" borderId="32" xfId="0" applyFont="1" applyFill="1" applyBorder="1" applyAlignment="1">
      <alignment horizontal="center" vertical="center"/>
    </xf>
    <xf numFmtId="0" fontId="7" fillId="24" borderId="10" xfId="0" applyFont="1" applyFill="1" applyBorder="1" applyAlignment="1">
      <alignment horizontal="center" vertical="center"/>
    </xf>
    <xf numFmtId="0" fontId="7" fillId="24" borderId="34" xfId="0" applyFont="1" applyFill="1" applyBorder="1" applyAlignment="1">
      <alignment horizontal="center" vertical="center"/>
    </xf>
    <xf numFmtId="0" fontId="8" fillId="24" borderId="96" xfId="0" applyFont="1" applyFill="1" applyBorder="1" applyAlignment="1">
      <alignment horizontal="center" vertical="center" shrinkToFit="1"/>
    </xf>
    <xf numFmtId="0" fontId="8" fillId="24" borderId="100" xfId="0" applyFont="1" applyFill="1" applyBorder="1" applyAlignment="1">
      <alignment horizontal="center" vertical="center" shrinkToFit="1"/>
    </xf>
    <xf numFmtId="0" fontId="8" fillId="24" borderId="104" xfId="0" applyFont="1" applyFill="1" applyBorder="1" applyAlignment="1">
      <alignment horizontal="center" vertical="center" shrinkToFit="1"/>
    </xf>
    <xf numFmtId="0" fontId="8" fillId="24" borderId="97" xfId="0" applyFont="1" applyFill="1" applyBorder="1" applyAlignment="1">
      <alignment horizontal="center" vertical="center" shrinkToFit="1"/>
    </xf>
    <xf numFmtId="0" fontId="8" fillId="24" borderId="101" xfId="0" applyFont="1" applyFill="1" applyBorder="1" applyAlignment="1">
      <alignment horizontal="center" vertical="center" shrinkToFit="1"/>
    </xf>
    <xf numFmtId="0" fontId="8" fillId="24" borderId="105" xfId="0" applyFont="1" applyFill="1" applyBorder="1" applyAlignment="1">
      <alignment horizontal="center" vertical="center" shrinkToFit="1"/>
    </xf>
    <xf numFmtId="38" fontId="9" fillId="27" borderId="38" xfId="33" applyFont="1" applyFill="1" applyBorder="1" applyAlignment="1">
      <alignment horizontal="center" vertical="center" shrinkToFit="1"/>
    </xf>
    <xf numFmtId="38" fontId="9" fillId="27" borderId="19" xfId="33" applyFont="1" applyFill="1" applyBorder="1" applyAlignment="1">
      <alignment horizontal="center" vertical="center" shrinkToFit="1"/>
    </xf>
    <xf numFmtId="38" fontId="9" fillId="27" borderId="52" xfId="33" applyFont="1" applyFill="1" applyBorder="1" applyAlignment="1">
      <alignment horizontal="center" vertical="center" shrinkToFit="1"/>
    </xf>
    <xf numFmtId="38" fontId="9" fillId="27" borderId="25" xfId="33" applyFont="1" applyFill="1" applyBorder="1" applyAlignment="1">
      <alignment horizontal="center" vertical="center" shrinkToFit="1"/>
    </xf>
    <xf numFmtId="38" fontId="9" fillId="27" borderId="0" xfId="33" applyFont="1" applyFill="1" applyBorder="1" applyAlignment="1">
      <alignment horizontal="center" vertical="center" shrinkToFit="1"/>
    </xf>
    <xf numFmtId="38" fontId="9" fillId="27" borderId="26" xfId="33" applyFont="1" applyFill="1" applyBorder="1" applyAlignment="1">
      <alignment horizontal="center" vertical="center" shrinkToFit="1"/>
    </xf>
    <xf numFmtId="0" fontId="8" fillId="24" borderId="13" xfId="0" applyFont="1" applyFill="1" applyBorder="1" applyAlignment="1">
      <alignment horizontal="right" vertical="center" shrinkToFit="1"/>
    </xf>
    <xf numFmtId="0" fontId="8" fillId="24" borderId="0" xfId="0" applyFont="1" applyFill="1" applyBorder="1" applyAlignment="1">
      <alignment horizontal="right" vertical="center" shrinkToFit="1"/>
    </xf>
    <xf numFmtId="0" fontId="8" fillId="24" borderId="10" xfId="0" applyFont="1" applyFill="1" applyBorder="1" applyAlignment="1">
      <alignment horizontal="right" vertical="center" shrinkToFit="1"/>
    </xf>
    <xf numFmtId="0" fontId="8" fillId="24" borderId="39" xfId="0" applyFont="1" applyFill="1" applyBorder="1" applyAlignment="1">
      <alignment horizontal="right" vertical="center" shrinkToFit="1"/>
    </xf>
    <xf numFmtId="0" fontId="8" fillId="24" borderId="40" xfId="0" applyFont="1" applyFill="1" applyBorder="1" applyAlignment="1">
      <alignment horizontal="right" vertical="center" shrinkToFit="1"/>
    </xf>
    <xf numFmtId="0" fontId="8" fillId="24" borderId="44" xfId="0" applyFont="1" applyFill="1" applyBorder="1" applyAlignment="1">
      <alignment horizontal="right" vertical="center" shrinkToFit="1"/>
    </xf>
    <xf numFmtId="0" fontId="8" fillId="24" borderId="72" xfId="0" applyFont="1" applyFill="1" applyBorder="1" applyAlignment="1">
      <alignment horizontal="right" vertical="center" shrinkToFit="1"/>
    </xf>
    <xf numFmtId="0" fontId="58" fillId="26" borderId="0" xfId="50" applyFont="1" applyFill="1" applyBorder="1" applyAlignment="1">
      <alignment horizontal="left" vertical="center" shrinkToFit="1"/>
    </xf>
    <xf numFmtId="0" fontId="58" fillId="26" borderId="10" xfId="50" applyFont="1" applyFill="1" applyBorder="1" applyAlignment="1">
      <alignment horizontal="left" vertical="center" shrinkToFit="1"/>
    </xf>
    <xf numFmtId="0" fontId="60" fillId="26" borderId="0" xfId="50" applyFont="1" applyFill="1" applyAlignment="1">
      <alignment horizontal="center" vertical="center"/>
    </xf>
    <xf numFmtId="0" fontId="60" fillId="26" borderId="10" xfId="50" applyFont="1" applyFill="1" applyBorder="1" applyAlignment="1">
      <alignment horizontal="center" vertical="center"/>
    </xf>
    <xf numFmtId="0" fontId="60" fillId="26" borderId="0" xfId="50" applyFont="1" applyFill="1" applyBorder="1" applyAlignment="1">
      <alignment horizontal="center" vertical="center"/>
    </xf>
    <xf numFmtId="0" fontId="8" fillId="24" borderId="41" xfId="0" applyFont="1" applyFill="1" applyBorder="1" applyAlignment="1">
      <alignment horizontal="right" vertical="center" shrinkToFit="1"/>
    </xf>
    <xf numFmtId="38" fontId="12" fillId="27" borderId="46" xfId="33" applyFont="1" applyFill="1" applyBorder="1" applyAlignment="1">
      <alignment horizontal="center" vertical="center" shrinkToFit="1"/>
    </xf>
    <xf numFmtId="38" fontId="12" fillId="27" borderId="83" xfId="33" applyFont="1" applyFill="1" applyBorder="1" applyAlignment="1">
      <alignment horizontal="center" vertical="center" shrinkToFit="1"/>
    </xf>
    <xf numFmtId="38" fontId="12" fillId="27" borderId="76" xfId="33" applyFont="1" applyFill="1" applyBorder="1" applyAlignment="1">
      <alignment horizontal="center" vertical="center" shrinkToFit="1"/>
    </xf>
    <xf numFmtId="38" fontId="12" fillId="27" borderId="79" xfId="33" applyFont="1" applyFill="1" applyBorder="1" applyAlignment="1">
      <alignment horizontal="center" vertical="center" shrinkToFit="1"/>
    </xf>
    <xf numFmtId="38" fontId="12" fillId="27" borderId="77" xfId="33" applyFont="1" applyFill="1" applyBorder="1" applyAlignment="1">
      <alignment horizontal="center" vertical="center" shrinkToFit="1"/>
    </xf>
    <xf numFmtId="0" fontId="36" fillId="24" borderId="90" xfId="0" applyFont="1" applyFill="1" applyBorder="1" applyAlignment="1">
      <alignment horizontal="right" vertical="center" shrinkToFit="1"/>
    </xf>
    <xf numFmtId="0" fontId="36" fillId="24" borderId="74" xfId="0" applyFont="1" applyFill="1" applyBorder="1" applyAlignment="1">
      <alignment horizontal="right" vertical="center" shrinkToFit="1"/>
    </xf>
    <xf numFmtId="0" fontId="36" fillId="24" borderId="93" xfId="0" applyFont="1" applyFill="1" applyBorder="1" applyAlignment="1">
      <alignment horizontal="right" vertical="center" shrinkToFit="1"/>
    </xf>
    <xf numFmtId="38" fontId="30" fillId="27" borderId="83" xfId="33" applyFont="1" applyFill="1" applyBorder="1" applyAlignment="1">
      <alignment horizontal="center" vertical="center" shrinkToFit="1"/>
    </xf>
    <xf numFmtId="38" fontId="30" fillId="27" borderId="85" xfId="33" applyFont="1" applyFill="1" applyBorder="1" applyAlignment="1">
      <alignment horizontal="center" vertical="center" shrinkToFit="1"/>
    </xf>
    <xf numFmtId="38" fontId="30" fillId="27" borderId="84" xfId="33" applyFont="1" applyFill="1" applyBorder="1" applyAlignment="1">
      <alignment horizontal="center" vertical="center" shrinkToFit="1"/>
    </xf>
    <xf numFmtId="38" fontId="30" fillId="27" borderId="114" xfId="33" applyFont="1" applyFill="1" applyBorder="1" applyAlignment="1">
      <alignment horizontal="center" vertical="center" shrinkToFit="1"/>
    </xf>
    <xf numFmtId="38" fontId="30" fillId="27" borderId="115" xfId="33" applyFont="1" applyFill="1" applyBorder="1" applyAlignment="1">
      <alignment horizontal="center" vertical="center" shrinkToFit="1"/>
    </xf>
    <xf numFmtId="38" fontId="30" fillId="27" borderId="80" xfId="33" applyFont="1" applyFill="1" applyBorder="1" applyAlignment="1">
      <alignment horizontal="center" vertical="center" shrinkToFit="1"/>
    </xf>
    <xf numFmtId="38" fontId="30" fillId="27" borderId="76" xfId="33" applyFont="1" applyFill="1" applyBorder="1" applyAlignment="1">
      <alignment horizontal="center" vertical="center" shrinkToFit="1"/>
    </xf>
    <xf numFmtId="0" fontId="44" fillId="26" borderId="0" xfId="50" applyFont="1" applyFill="1" applyAlignment="1">
      <alignment horizontal="left"/>
    </xf>
    <xf numFmtId="0" fontId="49" fillId="24" borderId="38" xfId="47" applyFont="1" applyFill="1" applyBorder="1" applyAlignment="1">
      <alignment horizontal="left" vertical="center" shrinkToFit="1"/>
    </xf>
    <xf numFmtId="0" fontId="49" fillId="24" borderId="52" xfId="47" applyFont="1" applyFill="1" applyBorder="1" applyAlignment="1">
      <alignment horizontal="left" vertical="center" shrinkToFit="1"/>
    </xf>
    <xf numFmtId="0" fontId="49" fillId="24" borderId="32" xfId="47" applyFont="1" applyFill="1" applyBorder="1" applyAlignment="1">
      <alignment horizontal="left" vertical="center" shrinkToFit="1"/>
    </xf>
    <xf numFmtId="0" fontId="49" fillId="24" borderId="34" xfId="47" applyFont="1" applyFill="1" applyBorder="1" applyAlignment="1">
      <alignment horizontal="left" vertical="center" shrinkToFit="1"/>
    </xf>
    <xf numFmtId="38" fontId="50" fillId="26" borderId="53" xfId="0" applyNumberFormat="1" applyFont="1" applyFill="1" applyBorder="1" applyAlignment="1">
      <alignment horizontal="center" vertical="center" shrinkToFit="1"/>
    </xf>
    <xf numFmtId="38" fontId="50" fillId="26" borderId="54" xfId="0" applyNumberFormat="1" applyFont="1" applyFill="1" applyBorder="1" applyAlignment="1">
      <alignment horizontal="center" vertical="center" shrinkToFit="1"/>
    </xf>
    <xf numFmtId="38" fontId="50" fillId="26" borderId="62" xfId="0" applyNumberFormat="1" applyFont="1" applyFill="1" applyBorder="1" applyAlignment="1">
      <alignment horizontal="center" vertical="center" shrinkToFit="1"/>
    </xf>
    <xf numFmtId="38" fontId="50" fillId="26" borderId="56" xfId="0" applyNumberFormat="1" applyFont="1" applyFill="1" applyBorder="1" applyAlignment="1">
      <alignment horizontal="center" vertical="center" shrinkToFit="1"/>
    </xf>
    <xf numFmtId="38" fontId="50" fillId="26" borderId="57" xfId="0" applyNumberFormat="1" applyFont="1" applyFill="1" applyBorder="1" applyAlignment="1">
      <alignment horizontal="center" vertical="center" shrinkToFit="1"/>
    </xf>
    <xf numFmtId="38" fontId="50" fillId="26" borderId="63" xfId="0" applyNumberFormat="1" applyFont="1" applyFill="1" applyBorder="1" applyAlignment="1">
      <alignment horizontal="center" vertical="center" shrinkToFit="1"/>
    </xf>
    <xf numFmtId="38" fontId="50" fillId="26" borderId="64" xfId="0" applyNumberFormat="1" applyFont="1" applyFill="1" applyBorder="1" applyAlignment="1">
      <alignment horizontal="center" vertical="center" shrinkToFit="1"/>
    </xf>
    <xf numFmtId="38" fontId="50" fillId="26" borderId="65" xfId="0" applyNumberFormat="1" applyFont="1" applyFill="1" applyBorder="1" applyAlignment="1">
      <alignment horizontal="center" vertical="center" shrinkToFit="1"/>
    </xf>
    <xf numFmtId="38" fontId="50" fillId="26" borderId="66" xfId="0" applyNumberFormat="1" applyFont="1" applyFill="1" applyBorder="1" applyAlignment="1">
      <alignment horizontal="center" vertical="center" shrinkToFit="1"/>
    </xf>
    <xf numFmtId="178" fontId="54" fillId="26" borderId="43" xfId="50" applyNumberFormat="1" applyFont="1" applyFill="1" applyBorder="1" applyAlignment="1">
      <alignment horizontal="center" vertical="center" shrinkToFit="1"/>
    </xf>
    <xf numFmtId="178" fontId="54" fillId="26" borderId="87" xfId="50" applyNumberFormat="1" applyFont="1" applyFill="1" applyBorder="1" applyAlignment="1">
      <alignment horizontal="center" vertical="center" shrinkToFit="1"/>
    </xf>
    <xf numFmtId="178" fontId="54" fillId="26" borderId="45" xfId="50" applyNumberFormat="1" applyFont="1" applyFill="1" applyBorder="1" applyAlignment="1">
      <alignment horizontal="center" vertical="center" shrinkToFit="1"/>
    </xf>
    <xf numFmtId="178" fontId="54" fillId="26" borderId="89" xfId="50" applyNumberFormat="1" applyFont="1" applyFill="1" applyBorder="1" applyAlignment="1">
      <alignment horizontal="center" vertical="center" shrinkToFit="1"/>
    </xf>
  </cellXfs>
  <cellStyles count="58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桁区切り 3" xfId="35" xr:uid="{00000000-0005-0000-0000-000022000000}"/>
    <cellStyle name="見出し 1" xfId="36" builtinId="16" customBuiltin="1"/>
    <cellStyle name="見出し 2" xfId="37" builtinId="17" customBuiltin="1"/>
    <cellStyle name="見出し 3" xfId="38" builtinId="18" customBuiltin="1"/>
    <cellStyle name="見出し 4" xfId="39" builtinId="19" customBuiltin="1"/>
    <cellStyle name="集計" xfId="40" builtinId="25" customBuiltin="1"/>
    <cellStyle name="出力" xfId="41" builtinId="21" customBuiltin="1"/>
    <cellStyle name="説明文" xfId="42" builtinId="53" customBuiltin="1"/>
    <cellStyle name="通貨 2" xfId="43" xr:uid="{00000000-0005-0000-0000-00002A000000}"/>
    <cellStyle name="入力" xfId="44" builtinId="20" customBuiltin="1"/>
    <cellStyle name="標準" xfId="0" builtinId="0"/>
    <cellStyle name="標準 2" xfId="45" xr:uid="{00000000-0005-0000-0000-00002D000000}"/>
    <cellStyle name="標準 2 2" xfId="46" xr:uid="{00000000-0005-0000-0000-00002E000000}"/>
    <cellStyle name="標準 2 2 2" xfId="47" xr:uid="{00000000-0005-0000-0000-00002F000000}"/>
    <cellStyle name="標準 2 2 2 2" xfId="56" xr:uid="{00000000-0005-0000-0000-000030000000}"/>
    <cellStyle name="標準 2 2 3" xfId="48" xr:uid="{00000000-0005-0000-0000-000031000000}"/>
    <cellStyle name="標準 2_15tyuuouopunpannfuretto" xfId="49" xr:uid="{00000000-0005-0000-0000-000032000000}"/>
    <cellStyle name="標準 3" xfId="50" xr:uid="{00000000-0005-0000-0000-000033000000}"/>
    <cellStyle name="標準 4" xfId="51" xr:uid="{00000000-0005-0000-0000-000034000000}"/>
    <cellStyle name="標準 5" xfId="52" xr:uid="{00000000-0005-0000-0000-000035000000}"/>
    <cellStyle name="標準 6" xfId="54" xr:uid="{00000000-0005-0000-0000-000036000000}"/>
    <cellStyle name="標準 7" xfId="55" xr:uid="{00000000-0005-0000-0000-000037000000}"/>
    <cellStyle name="標準 8" xfId="57" xr:uid="{00000000-0005-0000-0000-000038000000}"/>
    <cellStyle name="良い" xfId="53" builtinId="26" customBuiltin="1"/>
  </cellStyles>
  <dxfs count="0"/>
  <tableStyles count="0" defaultTableStyle="TableStyleMedium2" defaultPivotStyle="PivotStyleLight16"/>
  <colors>
    <mruColors>
      <color rgb="FFCCFFCC"/>
      <color rgb="FFFFFFAB"/>
      <color rgb="FFFFD9D9"/>
      <color rgb="FFA9F7FD"/>
      <color rgb="FFA7E8FF"/>
      <color rgb="FF61D6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40640</xdr:colOff>
      <xdr:row>19</xdr:row>
      <xdr:rowOff>58429</xdr:rowOff>
    </xdr:from>
    <xdr:to>
      <xdr:col>51</xdr:col>
      <xdr:colOff>40640</xdr:colOff>
      <xdr:row>19</xdr:row>
      <xdr:rowOff>1124604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4346B4D-1C84-18A0-7CA8-2731DF14665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65" t="21781" r="22806" b="37310"/>
        <a:stretch/>
      </xdr:blipFill>
      <xdr:spPr>
        <a:xfrm>
          <a:off x="6654800" y="6306829"/>
          <a:ext cx="1849120" cy="1066175"/>
        </a:xfrm>
        <a:prstGeom prst="rect">
          <a:avLst/>
        </a:prstGeom>
      </xdr:spPr>
    </xdr:pic>
    <xdr:clientData/>
  </xdr:twoCellAnchor>
  <xdr:twoCellAnchor editAs="oneCell">
    <xdr:from>
      <xdr:col>39</xdr:col>
      <xdr:colOff>20320</xdr:colOff>
      <xdr:row>6</xdr:row>
      <xdr:rowOff>71120</xdr:rowOff>
    </xdr:from>
    <xdr:to>
      <xdr:col>51</xdr:col>
      <xdr:colOff>20320</xdr:colOff>
      <xdr:row>6</xdr:row>
      <xdr:rowOff>1096860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F6917-3758-A817-D780-A7F3FEC8B5D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1" t="9692" r="15534" b="30984"/>
        <a:stretch/>
      </xdr:blipFill>
      <xdr:spPr>
        <a:xfrm>
          <a:off x="6776720" y="1198880"/>
          <a:ext cx="1706880" cy="1025740"/>
        </a:xfrm>
        <a:prstGeom prst="rect">
          <a:avLst/>
        </a:prstGeom>
      </xdr:spPr>
    </xdr:pic>
    <xdr:clientData/>
  </xdr:twoCellAnchor>
  <xdr:twoCellAnchor editAs="oneCell">
    <xdr:from>
      <xdr:col>23</xdr:col>
      <xdr:colOff>60960</xdr:colOff>
      <xdr:row>6</xdr:row>
      <xdr:rowOff>50801</xdr:rowOff>
    </xdr:from>
    <xdr:to>
      <xdr:col>36</xdr:col>
      <xdr:colOff>60959</xdr:colOff>
      <xdr:row>6</xdr:row>
      <xdr:rowOff>1117590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A6A5FBA-5E09-2174-84F6-58522926AE4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01" t="16006" r="7681" b="28439"/>
        <a:stretch/>
      </xdr:blipFill>
      <xdr:spPr>
        <a:xfrm>
          <a:off x="4541520" y="1178561"/>
          <a:ext cx="1849119" cy="1066789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6</xdr:row>
      <xdr:rowOff>60960</xdr:rowOff>
    </xdr:from>
    <xdr:to>
      <xdr:col>6</xdr:col>
      <xdr:colOff>60960</xdr:colOff>
      <xdr:row>7</xdr:row>
      <xdr:rowOff>20320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399B8492-1873-ABA1-B0E3-40AC784EA2C1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99" t="11973" r="9434" b="34693"/>
        <a:stretch/>
      </xdr:blipFill>
      <xdr:spPr>
        <a:xfrm>
          <a:off x="182880" y="1188720"/>
          <a:ext cx="1940560" cy="1107440"/>
        </a:xfrm>
        <a:prstGeom prst="rect">
          <a:avLst/>
        </a:prstGeom>
      </xdr:spPr>
    </xdr:pic>
    <xdr:clientData/>
  </xdr:twoCellAnchor>
  <xdr:twoCellAnchor editAs="oneCell">
    <xdr:from>
      <xdr:col>8</xdr:col>
      <xdr:colOff>50802</xdr:colOff>
      <xdr:row>6</xdr:row>
      <xdr:rowOff>40640</xdr:rowOff>
    </xdr:from>
    <xdr:to>
      <xdr:col>20</xdr:col>
      <xdr:colOff>118167</xdr:colOff>
      <xdr:row>6</xdr:row>
      <xdr:rowOff>1118303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E777B9A9-1A08-F26C-6E48-3E161A3134A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06" t="5514" r="13970" b="42526"/>
        <a:stretch/>
      </xdr:blipFill>
      <xdr:spPr>
        <a:xfrm>
          <a:off x="2397762" y="1168400"/>
          <a:ext cx="1774245" cy="1077663"/>
        </a:xfrm>
        <a:prstGeom prst="rect">
          <a:avLst/>
        </a:prstGeom>
      </xdr:spPr>
    </xdr:pic>
    <xdr:clientData/>
  </xdr:twoCellAnchor>
  <xdr:twoCellAnchor editAs="oneCell">
    <xdr:from>
      <xdr:col>38</xdr:col>
      <xdr:colOff>111760</xdr:colOff>
      <xdr:row>152</xdr:row>
      <xdr:rowOff>140100</xdr:rowOff>
    </xdr:from>
    <xdr:to>
      <xdr:col>55</xdr:col>
      <xdr:colOff>101600</xdr:colOff>
      <xdr:row>160</xdr:row>
      <xdr:rowOff>111759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4FAC4A95-D353-E41F-174B-7D1F40DF788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27" t="22135" r="17767" b="32200"/>
        <a:stretch/>
      </xdr:blipFill>
      <xdr:spPr>
        <a:xfrm>
          <a:off x="6725920" y="28161380"/>
          <a:ext cx="2407920" cy="1190859"/>
        </a:xfrm>
        <a:prstGeom prst="rect">
          <a:avLst/>
        </a:prstGeom>
      </xdr:spPr>
    </xdr:pic>
    <xdr:clientData/>
  </xdr:twoCellAnchor>
  <xdr:twoCellAnchor editAs="oneCell">
    <xdr:from>
      <xdr:col>41</xdr:col>
      <xdr:colOff>40640</xdr:colOff>
      <xdr:row>21</xdr:row>
      <xdr:rowOff>152278</xdr:rowOff>
    </xdr:from>
    <xdr:to>
      <xdr:col>55</xdr:col>
      <xdr:colOff>111760</xdr:colOff>
      <xdr:row>29</xdr:row>
      <xdr:rowOff>121920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53BF6F9F-5181-E063-9D89-C6B9A803023D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24" t="23181" r="12274" b="33072"/>
        <a:stretch/>
      </xdr:blipFill>
      <xdr:spPr>
        <a:xfrm>
          <a:off x="7081520" y="7711318"/>
          <a:ext cx="2062480" cy="1188842"/>
        </a:xfrm>
        <a:prstGeom prst="rect">
          <a:avLst/>
        </a:prstGeom>
      </xdr:spPr>
    </xdr:pic>
    <xdr:clientData/>
  </xdr:twoCellAnchor>
  <xdr:twoCellAnchor editAs="oneCell">
    <xdr:from>
      <xdr:col>39</xdr:col>
      <xdr:colOff>20321</xdr:colOff>
      <xdr:row>168</xdr:row>
      <xdr:rowOff>86117</xdr:rowOff>
    </xdr:from>
    <xdr:to>
      <xdr:col>55</xdr:col>
      <xdr:colOff>50801</xdr:colOff>
      <xdr:row>176</xdr:row>
      <xdr:rowOff>30479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84CD46E0-3789-F1E9-281E-40A915A62CE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6" t="22310" r="23882" b="34641"/>
        <a:stretch/>
      </xdr:blipFill>
      <xdr:spPr>
        <a:xfrm>
          <a:off x="6776721" y="30545797"/>
          <a:ext cx="2306320" cy="1163562"/>
        </a:xfrm>
        <a:prstGeom prst="rect">
          <a:avLst/>
        </a:prstGeom>
      </xdr:spPr>
    </xdr:pic>
    <xdr:clientData/>
  </xdr:twoCellAnchor>
  <xdr:twoCellAnchor editAs="oneCell">
    <xdr:from>
      <xdr:col>38</xdr:col>
      <xdr:colOff>4</xdr:colOff>
      <xdr:row>223</xdr:row>
      <xdr:rowOff>74506</xdr:rowOff>
    </xdr:from>
    <xdr:to>
      <xdr:col>55</xdr:col>
      <xdr:colOff>46015</xdr:colOff>
      <xdr:row>231</xdr:row>
      <xdr:rowOff>71120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E1D731EC-2C11-ABA8-DA6F-3AB288612F7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22309" r="17255" b="36558"/>
        <a:stretch/>
      </xdr:blipFill>
      <xdr:spPr>
        <a:xfrm>
          <a:off x="6614164" y="38855226"/>
          <a:ext cx="2464091" cy="1215814"/>
        </a:xfrm>
        <a:prstGeom prst="rect">
          <a:avLst/>
        </a:prstGeom>
      </xdr:spPr>
    </xdr:pic>
    <xdr:clientData/>
  </xdr:twoCellAnchor>
  <xdr:twoCellAnchor editAs="oneCell">
    <xdr:from>
      <xdr:col>37</xdr:col>
      <xdr:colOff>111760</xdr:colOff>
      <xdr:row>232</xdr:row>
      <xdr:rowOff>57554</xdr:rowOff>
    </xdr:from>
    <xdr:to>
      <xdr:col>53</xdr:col>
      <xdr:colOff>71121</xdr:colOff>
      <xdr:row>237</xdr:row>
      <xdr:rowOff>213360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1CCA8072-DE1A-0A40-6526-8A1BA92ABAB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9" t="18126" r="29678" b="33073"/>
        <a:stretch/>
      </xdr:blipFill>
      <xdr:spPr>
        <a:xfrm>
          <a:off x="6583680" y="40291154"/>
          <a:ext cx="2235201" cy="1324206"/>
        </a:xfrm>
        <a:prstGeom prst="rect">
          <a:avLst/>
        </a:prstGeom>
      </xdr:spPr>
    </xdr:pic>
    <xdr:clientData/>
  </xdr:twoCellAnchor>
  <xdr:twoCellAnchor editAs="oneCell">
    <xdr:from>
      <xdr:col>37</xdr:col>
      <xdr:colOff>121920</xdr:colOff>
      <xdr:row>47</xdr:row>
      <xdr:rowOff>60960</xdr:rowOff>
    </xdr:from>
    <xdr:to>
      <xdr:col>54</xdr:col>
      <xdr:colOff>121920</xdr:colOff>
      <xdr:row>55</xdr:row>
      <xdr:rowOff>91440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64D62BF8-F17B-849A-7849-2512EE6E594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8" t="20567" r="11808" b="30457"/>
        <a:stretch/>
      </xdr:blipFill>
      <xdr:spPr>
        <a:xfrm>
          <a:off x="6593840" y="11582400"/>
          <a:ext cx="2418080" cy="1249680"/>
        </a:xfrm>
        <a:prstGeom prst="rect">
          <a:avLst/>
        </a:prstGeom>
      </xdr:spPr>
    </xdr:pic>
    <xdr:clientData/>
  </xdr:twoCellAnchor>
  <xdr:twoCellAnchor editAs="oneCell">
    <xdr:from>
      <xdr:col>37</xdr:col>
      <xdr:colOff>121920</xdr:colOff>
      <xdr:row>213</xdr:row>
      <xdr:rowOff>104553</xdr:rowOff>
    </xdr:from>
    <xdr:to>
      <xdr:col>55</xdr:col>
      <xdr:colOff>10160</xdr:colOff>
      <xdr:row>222</xdr:row>
      <xdr:rowOff>81279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EB3E79D6-5CAE-4AB7-4C82-D8C0895B5E12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89" t="19521" r="10793" b="29934"/>
        <a:stretch/>
      </xdr:blipFill>
      <xdr:spPr>
        <a:xfrm>
          <a:off x="6593840" y="37422233"/>
          <a:ext cx="2448560" cy="1287366"/>
        </a:xfrm>
        <a:prstGeom prst="rect">
          <a:avLst/>
        </a:prstGeom>
      </xdr:spPr>
    </xdr:pic>
    <xdr:clientData/>
  </xdr:twoCellAnchor>
  <xdr:twoCellAnchor editAs="oneCell">
    <xdr:from>
      <xdr:col>35</xdr:col>
      <xdr:colOff>10161</xdr:colOff>
      <xdr:row>204</xdr:row>
      <xdr:rowOff>68398</xdr:rowOff>
    </xdr:from>
    <xdr:to>
      <xdr:col>52</xdr:col>
      <xdr:colOff>81281</xdr:colOff>
      <xdr:row>212</xdr:row>
      <xdr:rowOff>121919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AEA1FFF5-8F4F-3DFE-6D75-3C66BBAF2C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0" t="15512" r="20609" b="39287"/>
        <a:stretch/>
      </xdr:blipFill>
      <xdr:spPr>
        <a:xfrm>
          <a:off x="6197601" y="36014478"/>
          <a:ext cx="2489200" cy="1272721"/>
        </a:xfrm>
        <a:prstGeom prst="rect">
          <a:avLst/>
        </a:prstGeom>
      </xdr:spPr>
    </xdr:pic>
    <xdr:clientData/>
  </xdr:twoCellAnchor>
  <xdr:twoCellAnchor editAs="oneCell">
    <xdr:from>
      <xdr:col>38</xdr:col>
      <xdr:colOff>60960</xdr:colOff>
      <xdr:row>107</xdr:row>
      <xdr:rowOff>135150</xdr:rowOff>
    </xdr:from>
    <xdr:to>
      <xdr:col>56</xdr:col>
      <xdr:colOff>60959</xdr:colOff>
      <xdr:row>115</xdr:row>
      <xdr:rowOff>142239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58461382-2547-BE57-597A-571678B58C75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59" t="16906" r="8959" b="35338"/>
        <a:stretch/>
      </xdr:blipFill>
      <xdr:spPr>
        <a:xfrm>
          <a:off x="6675120" y="21034270"/>
          <a:ext cx="2560319" cy="1246609"/>
        </a:xfrm>
        <a:prstGeom prst="rect">
          <a:avLst/>
        </a:prstGeom>
      </xdr:spPr>
    </xdr:pic>
    <xdr:clientData/>
  </xdr:twoCellAnchor>
  <xdr:twoCellAnchor editAs="oneCell">
    <xdr:from>
      <xdr:col>38</xdr:col>
      <xdr:colOff>60960</xdr:colOff>
      <xdr:row>117</xdr:row>
      <xdr:rowOff>82792</xdr:rowOff>
    </xdr:from>
    <xdr:to>
      <xdr:col>55</xdr:col>
      <xdr:colOff>132080</xdr:colOff>
      <xdr:row>125</xdr:row>
      <xdr:rowOff>101599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294826E5-605E-FA5E-EB08-500A9309E6C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09" t="24574" r="18765" b="32027"/>
        <a:stretch/>
      </xdr:blipFill>
      <xdr:spPr>
        <a:xfrm>
          <a:off x="6675120" y="22526232"/>
          <a:ext cx="2489200" cy="1238007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231</xdr:row>
      <xdr:rowOff>0</xdr:rowOff>
    </xdr:from>
    <xdr:to>
      <xdr:col>32</xdr:col>
      <xdr:colOff>101600</xdr:colOff>
      <xdr:row>243</xdr:row>
      <xdr:rowOff>152400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A0705C8D-6013-6D26-1728-66214F76295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267" r="8500" b="20015"/>
        <a:stretch/>
      </xdr:blipFill>
      <xdr:spPr>
        <a:xfrm>
          <a:off x="60960" y="39999920"/>
          <a:ext cx="5801360" cy="2956560"/>
        </a:xfrm>
        <a:prstGeom prst="rect">
          <a:avLst/>
        </a:prstGeom>
      </xdr:spPr>
    </xdr:pic>
    <xdr:clientData/>
  </xdr:twoCellAnchor>
  <xdr:twoCellAnchor editAs="oneCell">
    <xdr:from>
      <xdr:col>1</xdr:col>
      <xdr:colOff>111760</xdr:colOff>
      <xdr:row>10</xdr:row>
      <xdr:rowOff>70151</xdr:rowOff>
    </xdr:from>
    <xdr:to>
      <xdr:col>6</xdr:col>
      <xdr:colOff>7824</xdr:colOff>
      <xdr:row>11</xdr:row>
      <xdr:rowOff>4704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2A8F3E72-D34F-C74F-1727-33383D5C2D2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10" t="20057" r="22564" b="37451"/>
        <a:stretch/>
      </xdr:blipFill>
      <xdr:spPr>
        <a:xfrm>
          <a:off x="193040" y="2864151"/>
          <a:ext cx="1877264" cy="1082633"/>
        </a:xfrm>
        <a:prstGeom prst="rect">
          <a:avLst/>
        </a:prstGeom>
      </xdr:spPr>
    </xdr:pic>
    <xdr:clientData/>
  </xdr:twoCellAnchor>
  <xdr:twoCellAnchor editAs="oneCell">
    <xdr:from>
      <xdr:col>23</xdr:col>
      <xdr:colOff>60961</xdr:colOff>
      <xdr:row>19</xdr:row>
      <xdr:rowOff>76046</xdr:rowOff>
    </xdr:from>
    <xdr:to>
      <xdr:col>36</xdr:col>
      <xdr:colOff>71121</xdr:colOff>
      <xdr:row>20</xdr:row>
      <xdr:rowOff>0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86299C97-C972-CDDD-6DD1-A573A30D04D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5" t="13073" r="12520" b="31248"/>
        <a:stretch/>
      </xdr:blipFill>
      <xdr:spPr>
        <a:xfrm>
          <a:off x="4541521" y="6324446"/>
          <a:ext cx="1859280" cy="1072034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121922</xdr:colOff>
      <xdr:row>15</xdr:row>
      <xdr:rowOff>55606</xdr:rowOff>
    </xdr:from>
    <xdr:to>
      <xdr:col>6</xdr:col>
      <xdr:colOff>75549</xdr:colOff>
      <xdr:row>15</xdr:row>
      <xdr:rowOff>1107440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892F2EDE-EF7F-1E3F-C7BE-0D6AAF084CD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76" t="10980" r="15663" b="45098"/>
        <a:stretch/>
      </xdr:blipFill>
      <xdr:spPr>
        <a:xfrm>
          <a:off x="203202" y="4637766"/>
          <a:ext cx="1934827" cy="1051834"/>
        </a:xfrm>
        <a:prstGeom prst="rect">
          <a:avLst/>
        </a:prstGeom>
      </xdr:spPr>
    </xdr:pic>
    <xdr:clientData/>
  </xdr:twoCellAnchor>
  <xdr:twoCellAnchor editAs="oneCell">
    <xdr:from>
      <xdr:col>1</xdr:col>
      <xdr:colOff>81280</xdr:colOff>
      <xdr:row>19</xdr:row>
      <xdr:rowOff>44828</xdr:rowOff>
    </xdr:from>
    <xdr:to>
      <xdr:col>6</xdr:col>
      <xdr:colOff>111760</xdr:colOff>
      <xdr:row>20</xdr:row>
      <xdr:rowOff>10159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9E59D121-AA5F-58D0-D740-769CF337C2F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39" t="15164" r="10726" b="37603"/>
        <a:stretch/>
      </xdr:blipFill>
      <xdr:spPr>
        <a:xfrm>
          <a:off x="162560" y="6293228"/>
          <a:ext cx="2011680" cy="1113411"/>
        </a:xfrm>
        <a:prstGeom prst="rect">
          <a:avLst/>
        </a:prstGeom>
      </xdr:spPr>
    </xdr:pic>
    <xdr:clientData/>
  </xdr:twoCellAnchor>
  <xdr:twoCellAnchor editAs="oneCell">
    <xdr:from>
      <xdr:col>38</xdr:col>
      <xdr:colOff>91440</xdr:colOff>
      <xdr:row>10</xdr:row>
      <xdr:rowOff>79792</xdr:rowOff>
    </xdr:from>
    <xdr:to>
      <xdr:col>50</xdr:col>
      <xdr:colOff>134619</xdr:colOff>
      <xdr:row>10</xdr:row>
      <xdr:rowOff>1101492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4E772C79-1607-C9B3-70EF-57431E4EB6A3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75" t="21856" r="29972" b="39662"/>
        <a:stretch/>
      </xdr:blipFill>
      <xdr:spPr>
        <a:xfrm>
          <a:off x="6705600" y="2873792"/>
          <a:ext cx="1757679" cy="1021700"/>
        </a:xfrm>
        <a:prstGeom prst="rect">
          <a:avLst/>
        </a:prstGeom>
      </xdr:spPr>
    </xdr:pic>
    <xdr:clientData/>
  </xdr:twoCellAnchor>
  <xdr:twoCellAnchor editAs="oneCell">
    <xdr:from>
      <xdr:col>38</xdr:col>
      <xdr:colOff>81280</xdr:colOff>
      <xdr:row>15</xdr:row>
      <xdr:rowOff>30085</xdr:rowOff>
    </xdr:from>
    <xdr:to>
      <xdr:col>51</xdr:col>
      <xdr:colOff>18179</xdr:colOff>
      <xdr:row>15</xdr:row>
      <xdr:rowOff>1127761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90EF8EC3-07AA-073D-2B7F-815A8BDAA64F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03" t="4685" r="12248" b="30192"/>
        <a:stretch/>
      </xdr:blipFill>
      <xdr:spPr>
        <a:xfrm>
          <a:off x="6695440" y="4612245"/>
          <a:ext cx="1786019" cy="1097676"/>
        </a:xfrm>
        <a:prstGeom prst="rect">
          <a:avLst/>
        </a:prstGeom>
      </xdr:spPr>
    </xdr:pic>
    <xdr:clientData/>
  </xdr:twoCellAnchor>
  <xdr:twoCellAnchor editAs="oneCell">
    <xdr:from>
      <xdr:col>23</xdr:col>
      <xdr:colOff>121920</xdr:colOff>
      <xdr:row>15</xdr:row>
      <xdr:rowOff>68184</xdr:rowOff>
    </xdr:from>
    <xdr:to>
      <xdr:col>36</xdr:col>
      <xdr:colOff>101600</xdr:colOff>
      <xdr:row>15</xdr:row>
      <xdr:rowOff>1107440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947ED1C5-167C-F298-807B-A316C390FC46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0" t="20026" r="11653" b="23193"/>
        <a:stretch/>
      </xdr:blipFill>
      <xdr:spPr>
        <a:xfrm>
          <a:off x="4602480" y="4650344"/>
          <a:ext cx="1828800" cy="1039256"/>
        </a:xfrm>
        <a:prstGeom prst="rect">
          <a:avLst/>
        </a:prstGeom>
      </xdr:spPr>
    </xdr:pic>
    <xdr:clientData/>
  </xdr:twoCellAnchor>
  <xdr:twoCellAnchor editAs="oneCell">
    <xdr:from>
      <xdr:col>23</xdr:col>
      <xdr:colOff>101600</xdr:colOff>
      <xdr:row>10</xdr:row>
      <xdr:rowOff>60960</xdr:rowOff>
    </xdr:from>
    <xdr:to>
      <xdr:col>36</xdr:col>
      <xdr:colOff>111760</xdr:colOff>
      <xdr:row>10</xdr:row>
      <xdr:rowOff>1125362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F1327999-A38E-76CA-AAB9-EF62EE9BA1A8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15" t="17161" r="14719" b="32963"/>
        <a:stretch/>
      </xdr:blipFill>
      <xdr:spPr>
        <a:xfrm>
          <a:off x="4582160" y="2854960"/>
          <a:ext cx="1859280" cy="1064402"/>
        </a:xfrm>
        <a:prstGeom prst="rect">
          <a:avLst/>
        </a:prstGeom>
      </xdr:spPr>
    </xdr:pic>
    <xdr:clientData/>
  </xdr:twoCellAnchor>
  <xdr:twoCellAnchor editAs="oneCell">
    <xdr:from>
      <xdr:col>8</xdr:col>
      <xdr:colOff>81280</xdr:colOff>
      <xdr:row>10</xdr:row>
      <xdr:rowOff>40640</xdr:rowOff>
    </xdr:from>
    <xdr:to>
      <xdr:col>21</xdr:col>
      <xdr:colOff>121919</xdr:colOff>
      <xdr:row>11</xdr:row>
      <xdr:rowOff>20320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B26169BF-2A69-70A0-F26A-2D58EA81164A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51" t="16615" r="18994" b="37280"/>
        <a:stretch/>
      </xdr:blipFill>
      <xdr:spPr>
        <a:xfrm>
          <a:off x="2428240" y="2834640"/>
          <a:ext cx="1889759" cy="11277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val="FF3300"/>
        </a:solidFill>
        <a:ln>
          <a:noFill/>
        </a:ln>
        <a:extLs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a:spPr>
      <a:bodyPr vertOverflow="clip" vert="wordArtVertRtl" wrap="square" lIns="0" tIns="0" rIns="0" bIns="0" anchor="ctr" upright="1"/>
      <a:lstStyle>
        <a:defPPr algn="l" rtl="0">
          <a:defRPr sz="1200" b="0" i="0" u="none" strike="noStrike" baseline="0">
            <a:solidFill>
              <a:srgbClr val="FF0000"/>
            </a:solidFill>
            <a:latin typeface="AR P丸ゴシック体M"/>
            <a:ea typeface="AR P丸ゴシック体M"/>
          </a:defRPr>
        </a:defPPr>
      </a:lst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M253"/>
  <sheetViews>
    <sheetView tabSelected="1" view="pageBreakPreview" zoomScale="85" zoomScaleNormal="100" zoomScaleSheetLayoutView="85" workbookViewId="0">
      <selection activeCell="B1" sqref="B1"/>
    </sheetView>
  </sheetViews>
  <sheetFormatPr defaultColWidth="9" defaultRowHeight="12" customHeight="1" x14ac:dyDescent="0.2"/>
  <cols>
    <col min="1" max="1" width="1.21875" style="74" customWidth="1"/>
    <col min="2" max="2" width="2.21875" style="73" customWidth="1"/>
    <col min="3" max="3" width="10.77734375" style="73" customWidth="1"/>
    <col min="4" max="4" width="11.6640625" style="73" customWidth="1"/>
    <col min="5" max="50" width="2" style="73" customWidth="1"/>
    <col min="51" max="61" width="2" style="74" customWidth="1"/>
    <col min="62" max="76" width="2" style="73" customWidth="1"/>
    <col min="77" max="95" width="2.33203125" style="73" customWidth="1"/>
    <col min="96" max="16384" width="9" style="73"/>
  </cols>
  <sheetData>
    <row r="1" spans="2:54" s="104" customFormat="1" ht="25.8" x14ac:dyDescent="0.2">
      <c r="B1" s="103" t="s">
        <v>183</v>
      </c>
      <c r="C1" s="73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4"/>
      <c r="S1" s="94"/>
      <c r="T1" s="94"/>
      <c r="U1" s="93"/>
      <c r="V1" s="93"/>
      <c r="W1" s="93"/>
      <c r="X1" s="93"/>
      <c r="Y1" s="93"/>
      <c r="Z1" s="93"/>
      <c r="AA1" s="93"/>
      <c r="AB1" s="93"/>
      <c r="AC1" s="103"/>
      <c r="AD1" s="103"/>
      <c r="AE1" s="103"/>
      <c r="AF1" s="10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</row>
    <row r="2" spans="2:54" s="105" customFormat="1" ht="6.75" customHeight="1" x14ac:dyDescent="0.2"/>
    <row r="3" spans="2:54" s="105" customFormat="1" ht="16.5" customHeight="1" x14ac:dyDescent="0.2">
      <c r="B3" s="131" t="s">
        <v>35</v>
      </c>
    </row>
    <row r="4" spans="2:54" s="106" customFormat="1" ht="15" customHeight="1" x14ac:dyDescent="0.2">
      <c r="B4" s="107" t="s">
        <v>36</v>
      </c>
      <c r="C4" s="107"/>
      <c r="D4" s="107"/>
      <c r="E4" s="107"/>
      <c r="F4" s="107"/>
      <c r="G4" s="108"/>
      <c r="H4" s="108"/>
      <c r="I4" s="107" t="s">
        <v>37</v>
      </c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8"/>
      <c r="X4" s="108"/>
      <c r="Y4" s="107" t="s">
        <v>38</v>
      </c>
      <c r="Z4" s="107"/>
      <c r="AA4" s="107"/>
      <c r="AB4" s="107"/>
      <c r="AC4" s="107"/>
      <c r="AD4" s="107"/>
      <c r="AE4" s="107"/>
      <c r="AF4" s="107"/>
      <c r="AG4" s="107"/>
      <c r="AH4" s="107"/>
      <c r="AI4" s="151"/>
      <c r="AJ4" s="107"/>
      <c r="AK4" s="107"/>
      <c r="AL4" s="108"/>
      <c r="AM4" s="108"/>
      <c r="AN4" s="108"/>
      <c r="AO4" s="107" t="s">
        <v>39</v>
      </c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8"/>
    </row>
    <row r="5" spans="2:54" s="109" customFormat="1" ht="13.05" customHeight="1" x14ac:dyDescent="0.2">
      <c r="B5" s="305" t="s">
        <v>215</v>
      </c>
      <c r="C5" s="306"/>
      <c r="D5" s="307" t="s">
        <v>30</v>
      </c>
      <c r="E5" s="307"/>
      <c r="F5" s="307"/>
      <c r="G5" s="308"/>
      <c r="H5" s="110"/>
      <c r="I5" s="305" t="s">
        <v>218</v>
      </c>
      <c r="J5" s="307"/>
      <c r="K5" s="307"/>
      <c r="L5" s="307"/>
      <c r="M5" s="307"/>
      <c r="N5" s="307"/>
      <c r="O5" s="307"/>
      <c r="P5" s="307" t="s">
        <v>30</v>
      </c>
      <c r="Q5" s="307"/>
      <c r="R5" s="307"/>
      <c r="S5" s="307"/>
      <c r="T5" s="307"/>
      <c r="U5" s="307"/>
      <c r="V5" s="308"/>
      <c r="W5" s="111"/>
      <c r="X5" s="305" t="s">
        <v>223</v>
      </c>
      <c r="Y5" s="307"/>
      <c r="Z5" s="307"/>
      <c r="AA5" s="307"/>
      <c r="AB5" s="307"/>
      <c r="AC5" s="307"/>
      <c r="AD5" s="307"/>
      <c r="AE5" s="307" t="s">
        <v>108</v>
      </c>
      <c r="AF5" s="307"/>
      <c r="AG5" s="307"/>
      <c r="AH5" s="307"/>
      <c r="AI5" s="307"/>
      <c r="AJ5" s="307"/>
      <c r="AK5" s="308"/>
      <c r="AL5" s="112"/>
      <c r="AM5" s="305" t="s">
        <v>232</v>
      </c>
      <c r="AN5" s="307"/>
      <c r="AO5" s="307"/>
      <c r="AP5" s="307"/>
      <c r="AQ5" s="307"/>
      <c r="AR5" s="307"/>
      <c r="AS5" s="307"/>
      <c r="AT5" s="307" t="s">
        <v>53</v>
      </c>
      <c r="AU5" s="307"/>
      <c r="AV5" s="307"/>
      <c r="AW5" s="307"/>
      <c r="AX5" s="307"/>
      <c r="AY5" s="307"/>
      <c r="AZ5" s="308"/>
      <c r="BA5" s="113"/>
      <c r="BB5" s="114"/>
    </row>
    <row r="6" spans="2:54" s="109" customFormat="1" ht="13.05" customHeight="1" x14ac:dyDescent="0.2">
      <c r="B6" s="302" t="s">
        <v>216</v>
      </c>
      <c r="C6" s="303"/>
      <c r="D6" s="301" t="s">
        <v>30</v>
      </c>
      <c r="E6" s="301"/>
      <c r="F6" s="301"/>
      <c r="G6" s="304"/>
      <c r="H6" s="110"/>
      <c r="I6" s="300" t="s">
        <v>219</v>
      </c>
      <c r="J6" s="301"/>
      <c r="K6" s="301"/>
      <c r="L6" s="301"/>
      <c r="M6" s="301"/>
      <c r="N6" s="301"/>
      <c r="O6" s="301"/>
      <c r="P6" s="301" t="s">
        <v>30</v>
      </c>
      <c r="Q6" s="301"/>
      <c r="R6" s="301"/>
      <c r="S6" s="301"/>
      <c r="T6" s="301"/>
      <c r="U6" s="301"/>
      <c r="V6" s="304"/>
      <c r="W6" s="111"/>
      <c r="X6" s="300" t="s">
        <v>224</v>
      </c>
      <c r="Y6" s="301"/>
      <c r="Z6" s="301"/>
      <c r="AA6" s="301"/>
      <c r="AB6" s="301"/>
      <c r="AC6" s="301"/>
      <c r="AD6" s="301"/>
      <c r="AE6" s="301" t="s">
        <v>108</v>
      </c>
      <c r="AF6" s="301"/>
      <c r="AG6" s="301"/>
      <c r="AH6" s="301"/>
      <c r="AI6" s="301"/>
      <c r="AJ6" s="301"/>
      <c r="AK6" s="304"/>
      <c r="AL6" s="112"/>
      <c r="AM6" s="300" t="s">
        <v>233</v>
      </c>
      <c r="AN6" s="301"/>
      <c r="AO6" s="301"/>
      <c r="AP6" s="301"/>
      <c r="AQ6" s="301"/>
      <c r="AR6" s="301"/>
      <c r="AS6" s="301"/>
      <c r="AT6" s="301" t="s">
        <v>53</v>
      </c>
      <c r="AU6" s="301"/>
      <c r="AV6" s="301"/>
      <c r="AW6" s="301"/>
      <c r="AX6" s="301"/>
      <c r="AY6" s="301"/>
      <c r="AZ6" s="304"/>
      <c r="BA6" s="113"/>
    </row>
    <row r="7" spans="2:54" s="109" customFormat="1" ht="90" customHeight="1" x14ac:dyDescent="0.15">
      <c r="B7" s="115"/>
      <c r="C7" s="116"/>
      <c r="D7" s="116"/>
      <c r="E7" s="116"/>
      <c r="F7" s="116"/>
      <c r="G7" s="117"/>
      <c r="H7" s="101"/>
      <c r="I7" s="118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20"/>
      <c r="W7" s="121"/>
      <c r="X7" s="118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20"/>
      <c r="AL7" s="122"/>
      <c r="AM7" s="118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20"/>
      <c r="BA7" s="123"/>
    </row>
    <row r="8" spans="2:54" s="106" customFormat="1" ht="15" customHeight="1" x14ac:dyDescent="0.2">
      <c r="B8" s="107" t="s">
        <v>40</v>
      </c>
      <c r="C8" s="107"/>
      <c r="D8" s="107"/>
      <c r="E8" s="107"/>
      <c r="F8" s="107"/>
      <c r="G8" s="107"/>
      <c r="H8" s="108"/>
      <c r="I8" s="107" t="s">
        <v>41</v>
      </c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8"/>
      <c r="X8" s="107" t="s">
        <v>42</v>
      </c>
      <c r="Y8" s="107"/>
      <c r="Z8" s="107"/>
      <c r="AA8" s="107"/>
      <c r="AB8" s="107"/>
      <c r="AC8" s="107"/>
      <c r="AD8" s="107"/>
      <c r="AE8" s="107"/>
      <c r="AF8" s="107"/>
      <c r="AG8" s="107"/>
      <c r="AH8" s="151"/>
      <c r="AI8" s="107"/>
      <c r="AJ8" s="107"/>
      <c r="AK8" s="107"/>
      <c r="AL8" s="108"/>
      <c r="AM8" s="107" t="s">
        <v>43</v>
      </c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7"/>
      <c r="BA8" s="108"/>
    </row>
    <row r="9" spans="2:54" s="109" customFormat="1" ht="13.05" customHeight="1" x14ac:dyDescent="0.2">
      <c r="B9" s="305" t="s">
        <v>190</v>
      </c>
      <c r="C9" s="306"/>
      <c r="D9" s="307" t="s">
        <v>30</v>
      </c>
      <c r="E9" s="307"/>
      <c r="F9" s="307"/>
      <c r="G9" s="308"/>
      <c r="H9" s="110"/>
      <c r="I9" s="305" t="s">
        <v>220</v>
      </c>
      <c r="J9" s="307"/>
      <c r="K9" s="307"/>
      <c r="L9" s="307"/>
      <c r="M9" s="307"/>
      <c r="N9" s="307"/>
      <c r="O9" s="307"/>
      <c r="P9" s="307" t="s">
        <v>221</v>
      </c>
      <c r="Q9" s="307"/>
      <c r="R9" s="307"/>
      <c r="S9" s="307"/>
      <c r="T9" s="307"/>
      <c r="U9" s="307"/>
      <c r="V9" s="308"/>
      <c r="W9" s="111"/>
      <c r="X9" s="305" t="s">
        <v>225</v>
      </c>
      <c r="Y9" s="307"/>
      <c r="Z9" s="307"/>
      <c r="AA9" s="307"/>
      <c r="AB9" s="307"/>
      <c r="AC9" s="307"/>
      <c r="AD9" s="307"/>
      <c r="AE9" s="307" t="s">
        <v>221</v>
      </c>
      <c r="AF9" s="307"/>
      <c r="AG9" s="307"/>
      <c r="AH9" s="307"/>
      <c r="AI9" s="307"/>
      <c r="AJ9" s="307"/>
      <c r="AK9" s="308"/>
      <c r="AL9" s="112"/>
      <c r="AM9" s="305" t="s">
        <v>234</v>
      </c>
      <c r="AN9" s="307"/>
      <c r="AO9" s="307"/>
      <c r="AP9" s="307"/>
      <c r="AQ9" s="307"/>
      <c r="AR9" s="307"/>
      <c r="AS9" s="307"/>
      <c r="AT9" s="307" t="s">
        <v>31</v>
      </c>
      <c r="AU9" s="307"/>
      <c r="AV9" s="307"/>
      <c r="AW9" s="307"/>
      <c r="AX9" s="307"/>
      <c r="AY9" s="307"/>
      <c r="AZ9" s="308"/>
      <c r="BA9" s="113"/>
    </row>
    <row r="10" spans="2:54" s="109" customFormat="1" ht="13.05" customHeight="1" x14ac:dyDescent="0.2">
      <c r="B10" s="302" t="s">
        <v>193</v>
      </c>
      <c r="C10" s="303"/>
      <c r="D10" s="301" t="s">
        <v>30</v>
      </c>
      <c r="E10" s="301"/>
      <c r="F10" s="301"/>
      <c r="G10" s="304"/>
      <c r="H10" s="110"/>
      <c r="I10" s="300" t="s">
        <v>222</v>
      </c>
      <c r="J10" s="301"/>
      <c r="K10" s="301"/>
      <c r="L10" s="301"/>
      <c r="M10" s="301"/>
      <c r="N10" s="301"/>
      <c r="O10" s="301"/>
      <c r="P10" s="301" t="s">
        <v>221</v>
      </c>
      <c r="Q10" s="301"/>
      <c r="R10" s="301"/>
      <c r="S10" s="301"/>
      <c r="T10" s="301"/>
      <c r="U10" s="301"/>
      <c r="V10" s="304"/>
      <c r="W10" s="111"/>
      <c r="X10" s="300" t="s">
        <v>226</v>
      </c>
      <c r="Y10" s="301"/>
      <c r="Z10" s="301"/>
      <c r="AA10" s="301"/>
      <c r="AB10" s="301"/>
      <c r="AC10" s="301"/>
      <c r="AD10" s="301"/>
      <c r="AE10" s="301" t="s">
        <v>227</v>
      </c>
      <c r="AF10" s="301"/>
      <c r="AG10" s="301"/>
      <c r="AH10" s="301"/>
      <c r="AI10" s="301"/>
      <c r="AJ10" s="301"/>
      <c r="AK10" s="304"/>
      <c r="AL10" s="112"/>
      <c r="AM10" s="300" t="s">
        <v>235</v>
      </c>
      <c r="AN10" s="301"/>
      <c r="AO10" s="301"/>
      <c r="AP10" s="301"/>
      <c r="AQ10" s="301"/>
      <c r="AR10" s="301"/>
      <c r="AS10" s="301"/>
      <c r="AT10" s="301" t="s">
        <v>31</v>
      </c>
      <c r="AU10" s="301"/>
      <c r="AV10" s="301"/>
      <c r="AW10" s="301"/>
      <c r="AX10" s="301"/>
      <c r="AY10" s="301"/>
      <c r="AZ10" s="304"/>
      <c r="BA10" s="113"/>
    </row>
    <row r="11" spans="2:54" s="109" customFormat="1" ht="90" customHeight="1" x14ac:dyDescent="0.15">
      <c r="B11" s="115"/>
      <c r="C11" s="116"/>
      <c r="D11" s="116"/>
      <c r="E11" s="116"/>
      <c r="F11" s="116"/>
      <c r="G11" s="117"/>
      <c r="H11" s="101"/>
      <c r="I11" s="118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20"/>
      <c r="W11" s="121"/>
      <c r="X11" s="118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20"/>
      <c r="AL11" s="122"/>
      <c r="AM11" s="118"/>
      <c r="AN11" s="119"/>
      <c r="AO11" s="119"/>
      <c r="AP11" s="119"/>
      <c r="AQ11" s="119"/>
      <c r="AR11" s="119"/>
      <c r="AS11" s="119"/>
      <c r="AT11" s="119"/>
      <c r="AU11" s="119"/>
      <c r="AV11" s="119"/>
      <c r="AW11" s="119"/>
      <c r="AX11" s="119"/>
      <c r="AY11" s="119"/>
      <c r="AZ11" s="120"/>
      <c r="BA11" s="123"/>
    </row>
    <row r="12" spans="2:54" s="105" customFormat="1" ht="9.75" customHeight="1" x14ac:dyDescent="0.2"/>
    <row r="13" spans="2:54" s="106" customFormat="1" ht="15" customHeight="1" x14ac:dyDescent="0.2">
      <c r="B13" s="107" t="s">
        <v>44</v>
      </c>
      <c r="C13" s="107"/>
      <c r="D13" s="107"/>
      <c r="E13" s="107"/>
      <c r="F13" s="107"/>
      <c r="G13" s="107"/>
      <c r="H13" s="108"/>
      <c r="I13" s="107" t="s">
        <v>45</v>
      </c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8"/>
      <c r="X13" s="107" t="s">
        <v>46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51"/>
      <c r="AI13" s="107"/>
      <c r="AJ13" s="107"/>
      <c r="AK13" s="107"/>
      <c r="AL13" s="108"/>
      <c r="AM13" s="107" t="s">
        <v>47</v>
      </c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7"/>
      <c r="BA13" s="108"/>
    </row>
    <row r="14" spans="2:54" s="109" customFormat="1" ht="13.05" customHeight="1" x14ac:dyDescent="0.2">
      <c r="B14" s="305" t="s">
        <v>196</v>
      </c>
      <c r="C14" s="306"/>
      <c r="D14" s="307" t="s">
        <v>30</v>
      </c>
      <c r="E14" s="307"/>
      <c r="F14" s="307"/>
      <c r="G14" s="308"/>
      <c r="H14" s="110"/>
      <c r="I14" s="488"/>
      <c r="J14" s="489"/>
      <c r="K14" s="489"/>
      <c r="L14" s="489"/>
      <c r="M14" s="489"/>
      <c r="N14" s="489"/>
      <c r="O14" s="489"/>
      <c r="P14" s="489"/>
      <c r="Q14" s="489"/>
      <c r="R14" s="489"/>
      <c r="S14" s="489"/>
      <c r="T14" s="489"/>
      <c r="U14" s="489"/>
      <c r="V14" s="490"/>
      <c r="W14" s="111"/>
      <c r="X14" s="305" t="s">
        <v>238</v>
      </c>
      <c r="Y14" s="307"/>
      <c r="Z14" s="307"/>
      <c r="AA14" s="307"/>
      <c r="AB14" s="307"/>
      <c r="AC14" s="307"/>
      <c r="AD14" s="307"/>
      <c r="AE14" s="307" t="s">
        <v>53</v>
      </c>
      <c r="AF14" s="307"/>
      <c r="AG14" s="307"/>
      <c r="AH14" s="307"/>
      <c r="AI14" s="307"/>
      <c r="AJ14" s="307"/>
      <c r="AK14" s="308"/>
      <c r="AL14" s="112"/>
      <c r="AM14" s="305" t="s">
        <v>242</v>
      </c>
      <c r="AN14" s="307"/>
      <c r="AO14" s="307"/>
      <c r="AP14" s="307"/>
      <c r="AQ14" s="307"/>
      <c r="AR14" s="307"/>
      <c r="AS14" s="307"/>
      <c r="AT14" s="307" t="s">
        <v>149</v>
      </c>
      <c r="AU14" s="307"/>
      <c r="AV14" s="307"/>
      <c r="AW14" s="307"/>
      <c r="AX14" s="307"/>
      <c r="AY14" s="307"/>
      <c r="AZ14" s="308"/>
      <c r="BA14" s="113"/>
    </row>
    <row r="15" spans="2:54" s="109" customFormat="1" ht="13.05" customHeight="1" x14ac:dyDescent="0.2">
      <c r="B15" s="302" t="s">
        <v>236</v>
      </c>
      <c r="C15" s="303"/>
      <c r="D15" s="301" t="s">
        <v>30</v>
      </c>
      <c r="E15" s="301"/>
      <c r="F15" s="301"/>
      <c r="G15" s="304"/>
      <c r="H15" s="110"/>
      <c r="I15" s="491"/>
      <c r="J15" s="492"/>
      <c r="K15" s="492"/>
      <c r="L15" s="492"/>
      <c r="M15" s="492"/>
      <c r="N15" s="492"/>
      <c r="O15" s="492"/>
      <c r="P15" s="492"/>
      <c r="Q15" s="492"/>
      <c r="R15" s="492"/>
      <c r="S15" s="492"/>
      <c r="T15" s="492"/>
      <c r="U15" s="492"/>
      <c r="V15" s="493"/>
      <c r="W15" s="111"/>
      <c r="X15" s="300" t="s">
        <v>239</v>
      </c>
      <c r="Y15" s="301"/>
      <c r="Z15" s="301"/>
      <c r="AA15" s="301"/>
      <c r="AB15" s="301"/>
      <c r="AC15" s="301"/>
      <c r="AD15" s="301"/>
      <c r="AE15" s="301" t="s">
        <v>53</v>
      </c>
      <c r="AF15" s="301"/>
      <c r="AG15" s="301"/>
      <c r="AH15" s="301"/>
      <c r="AI15" s="301"/>
      <c r="AJ15" s="301"/>
      <c r="AK15" s="304"/>
      <c r="AL15" s="112"/>
      <c r="AM15" s="300" t="s">
        <v>243</v>
      </c>
      <c r="AN15" s="301"/>
      <c r="AO15" s="301"/>
      <c r="AP15" s="301"/>
      <c r="AQ15" s="301"/>
      <c r="AR15" s="301"/>
      <c r="AS15" s="301"/>
      <c r="AT15" s="301" t="s">
        <v>149</v>
      </c>
      <c r="AU15" s="301"/>
      <c r="AV15" s="301"/>
      <c r="AW15" s="301"/>
      <c r="AX15" s="301"/>
      <c r="AY15" s="301"/>
      <c r="AZ15" s="304"/>
      <c r="BA15" s="113"/>
    </row>
    <row r="16" spans="2:54" s="109" customFormat="1" ht="90" customHeight="1" x14ac:dyDescent="0.15">
      <c r="B16" s="124"/>
      <c r="C16" s="125"/>
      <c r="D16" s="125"/>
      <c r="E16" s="125"/>
      <c r="F16" s="125"/>
      <c r="G16" s="126"/>
      <c r="H16" s="101"/>
      <c r="I16" s="494"/>
      <c r="J16" s="495"/>
      <c r="K16" s="495"/>
      <c r="L16" s="495"/>
      <c r="M16" s="495"/>
      <c r="N16" s="495"/>
      <c r="O16" s="495"/>
      <c r="P16" s="495"/>
      <c r="Q16" s="495"/>
      <c r="R16" s="495"/>
      <c r="S16" s="495"/>
      <c r="T16" s="495"/>
      <c r="U16" s="495"/>
      <c r="V16" s="496"/>
      <c r="W16" s="121"/>
      <c r="X16" s="127"/>
      <c r="Y16" s="128"/>
      <c r="Z16" s="128"/>
      <c r="AA16" s="128"/>
      <c r="AB16" s="128"/>
      <c r="AC16" s="128"/>
      <c r="AD16" s="128"/>
      <c r="AE16" s="128"/>
      <c r="AF16" s="128"/>
      <c r="AG16" s="128"/>
      <c r="AH16" s="152"/>
      <c r="AI16" s="128"/>
      <c r="AJ16" s="128"/>
      <c r="AK16" s="129"/>
      <c r="AL16" s="122"/>
      <c r="AM16" s="130"/>
      <c r="AN16" s="150"/>
      <c r="AO16" s="150"/>
      <c r="AP16" s="150"/>
      <c r="AQ16" s="150"/>
      <c r="AR16" s="150"/>
      <c r="AS16" s="150"/>
      <c r="AT16" s="150"/>
      <c r="AU16" s="150"/>
      <c r="AV16" s="150"/>
      <c r="AW16" s="128"/>
      <c r="AX16" s="128"/>
      <c r="AY16" s="128"/>
      <c r="AZ16" s="129"/>
      <c r="BA16" s="123"/>
    </row>
    <row r="17" spans="1:87" s="106" customFormat="1" ht="15" customHeight="1" x14ac:dyDescent="0.2">
      <c r="B17" s="107" t="s">
        <v>48</v>
      </c>
      <c r="C17" s="107"/>
      <c r="D17" s="107"/>
      <c r="E17" s="107"/>
      <c r="F17" s="107"/>
      <c r="G17" s="107"/>
      <c r="H17" s="108"/>
      <c r="I17" s="107" t="s">
        <v>49</v>
      </c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8"/>
      <c r="X17" s="107" t="s">
        <v>50</v>
      </c>
      <c r="Y17" s="107"/>
      <c r="Z17" s="107"/>
      <c r="AA17" s="107"/>
      <c r="AB17" s="107"/>
      <c r="AC17" s="107"/>
      <c r="AD17" s="107"/>
      <c r="AE17" s="107"/>
      <c r="AF17" s="107"/>
      <c r="AG17" s="107"/>
      <c r="AH17" s="151"/>
      <c r="AI17" s="107"/>
      <c r="AJ17" s="107"/>
      <c r="AK17" s="107"/>
      <c r="AL17" s="108"/>
      <c r="AM17" s="107" t="s">
        <v>51</v>
      </c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7"/>
      <c r="BA17" s="108"/>
    </row>
    <row r="18" spans="1:87" s="109" customFormat="1" ht="13.05" customHeight="1" x14ac:dyDescent="0.2">
      <c r="B18" s="305" t="s">
        <v>237</v>
      </c>
      <c r="C18" s="306"/>
      <c r="D18" s="307" t="s">
        <v>30</v>
      </c>
      <c r="E18" s="307"/>
      <c r="F18" s="307"/>
      <c r="G18" s="308"/>
      <c r="H18" s="110"/>
      <c r="I18" s="488"/>
      <c r="J18" s="489"/>
      <c r="K18" s="489"/>
      <c r="L18" s="489"/>
      <c r="M18" s="489"/>
      <c r="N18" s="489"/>
      <c r="O18" s="489"/>
      <c r="P18" s="489"/>
      <c r="Q18" s="489"/>
      <c r="R18" s="489"/>
      <c r="S18" s="489"/>
      <c r="T18" s="489"/>
      <c r="U18" s="489"/>
      <c r="V18" s="490"/>
      <c r="W18" s="111"/>
      <c r="X18" s="305" t="s">
        <v>198</v>
      </c>
      <c r="Y18" s="307"/>
      <c r="Z18" s="307"/>
      <c r="AA18" s="307"/>
      <c r="AB18" s="307"/>
      <c r="AC18" s="307"/>
      <c r="AD18" s="307"/>
      <c r="AE18" s="307" t="s">
        <v>200</v>
      </c>
      <c r="AF18" s="307"/>
      <c r="AG18" s="307"/>
      <c r="AH18" s="307"/>
      <c r="AI18" s="307"/>
      <c r="AJ18" s="307"/>
      <c r="AK18" s="308"/>
      <c r="AL18" s="112"/>
      <c r="AM18" s="305" t="s">
        <v>244</v>
      </c>
      <c r="AN18" s="307"/>
      <c r="AO18" s="307"/>
      <c r="AP18" s="307"/>
      <c r="AQ18" s="307"/>
      <c r="AR18" s="307"/>
      <c r="AS18" s="307"/>
      <c r="AT18" s="307" t="s">
        <v>54</v>
      </c>
      <c r="AU18" s="307"/>
      <c r="AV18" s="307"/>
      <c r="AW18" s="307"/>
      <c r="AX18" s="307"/>
      <c r="AY18" s="307"/>
      <c r="AZ18" s="308"/>
      <c r="BA18" s="113"/>
    </row>
    <row r="19" spans="1:87" s="109" customFormat="1" ht="13.05" customHeight="1" x14ac:dyDescent="0.2">
      <c r="B19" s="302" t="s">
        <v>197</v>
      </c>
      <c r="C19" s="303"/>
      <c r="D19" s="301" t="s">
        <v>30</v>
      </c>
      <c r="E19" s="301"/>
      <c r="F19" s="301"/>
      <c r="G19" s="304"/>
      <c r="H19" s="110"/>
      <c r="I19" s="491"/>
      <c r="J19" s="492"/>
      <c r="K19" s="492"/>
      <c r="L19" s="492"/>
      <c r="M19" s="492"/>
      <c r="N19" s="492"/>
      <c r="O19" s="492"/>
      <c r="P19" s="492"/>
      <c r="Q19" s="492"/>
      <c r="R19" s="492"/>
      <c r="S19" s="492"/>
      <c r="T19" s="492"/>
      <c r="U19" s="492"/>
      <c r="V19" s="493"/>
      <c r="W19" s="111"/>
      <c r="X19" s="300" t="s">
        <v>191</v>
      </c>
      <c r="Y19" s="301"/>
      <c r="Z19" s="301"/>
      <c r="AA19" s="301"/>
      <c r="AB19" s="301"/>
      <c r="AC19" s="301"/>
      <c r="AD19" s="301"/>
      <c r="AE19" s="301" t="s">
        <v>54</v>
      </c>
      <c r="AF19" s="301"/>
      <c r="AG19" s="301"/>
      <c r="AH19" s="301"/>
      <c r="AI19" s="301"/>
      <c r="AJ19" s="301"/>
      <c r="AK19" s="304"/>
      <c r="AL19" s="112"/>
      <c r="AM19" s="300" t="s">
        <v>245</v>
      </c>
      <c r="AN19" s="301"/>
      <c r="AO19" s="301"/>
      <c r="AP19" s="301"/>
      <c r="AQ19" s="301"/>
      <c r="AR19" s="301"/>
      <c r="AS19" s="301"/>
      <c r="AT19" s="301" t="s">
        <v>54</v>
      </c>
      <c r="AU19" s="301"/>
      <c r="AV19" s="301"/>
      <c r="AW19" s="301"/>
      <c r="AX19" s="301"/>
      <c r="AY19" s="301"/>
      <c r="AZ19" s="304"/>
      <c r="BA19" s="113"/>
    </row>
    <row r="20" spans="1:87" s="109" customFormat="1" ht="90" customHeight="1" x14ac:dyDescent="0.15">
      <c r="B20" s="124"/>
      <c r="C20" s="125"/>
      <c r="D20" s="125"/>
      <c r="E20" s="125"/>
      <c r="F20" s="125"/>
      <c r="G20" s="126"/>
      <c r="H20" s="101"/>
      <c r="I20" s="494"/>
      <c r="J20" s="495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6"/>
      <c r="W20" s="121"/>
      <c r="X20" s="127"/>
      <c r="Y20" s="128"/>
      <c r="Z20" s="128"/>
      <c r="AA20" s="128"/>
      <c r="AB20" s="128"/>
      <c r="AC20" s="128"/>
      <c r="AD20" s="128"/>
      <c r="AE20" s="128"/>
      <c r="AF20" s="128"/>
      <c r="AG20" s="128"/>
      <c r="AH20" s="152"/>
      <c r="AI20" s="128"/>
      <c r="AJ20" s="128"/>
      <c r="AK20" s="129"/>
      <c r="AL20" s="122"/>
      <c r="AM20" s="130"/>
      <c r="AN20" s="150"/>
      <c r="AO20" s="150"/>
      <c r="AP20" s="150"/>
      <c r="AQ20" s="150"/>
      <c r="AR20" s="150"/>
      <c r="AS20" s="150"/>
      <c r="AT20" s="150"/>
      <c r="AU20" s="150"/>
      <c r="AV20" s="150"/>
      <c r="AW20" s="128"/>
      <c r="AX20" s="128"/>
      <c r="AY20" s="128"/>
      <c r="AZ20" s="129"/>
      <c r="BA20" s="123"/>
    </row>
    <row r="21" spans="1:87" ht="13.05" customHeight="1" thickBot="1" x14ac:dyDescent="0.25">
      <c r="A21" s="185"/>
      <c r="B21" s="185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73"/>
      <c r="BG21" s="73"/>
      <c r="BH21" s="73"/>
      <c r="BI21" s="73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</row>
    <row r="23" spans="1:87" ht="12.3" customHeight="1" x14ac:dyDescent="0.2">
      <c r="B23" s="74"/>
      <c r="C23" s="462" t="s">
        <v>168</v>
      </c>
      <c r="D23" s="462"/>
      <c r="E23" s="462"/>
      <c r="F23" s="462"/>
      <c r="G23" s="462"/>
      <c r="H23" s="462"/>
      <c r="I23" s="462"/>
      <c r="J23" s="462"/>
      <c r="K23" s="462"/>
      <c r="L23" s="462"/>
      <c r="M23" s="462"/>
      <c r="N23" s="462"/>
      <c r="O23" s="462"/>
      <c r="P23" s="462"/>
      <c r="Q23" s="464" t="s">
        <v>59</v>
      </c>
      <c r="R23" s="464"/>
      <c r="S23" s="464"/>
      <c r="T23" s="464"/>
      <c r="U23" s="464"/>
      <c r="V23" s="464"/>
      <c r="W23" s="464"/>
      <c r="X23" s="464"/>
      <c r="Y23" s="464"/>
      <c r="Z23" s="464"/>
      <c r="AA23" s="464"/>
      <c r="AB23" s="464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  <c r="AO23" s="99"/>
      <c r="AP23" s="74"/>
      <c r="AQ23" s="74"/>
      <c r="AR23" s="74"/>
      <c r="AS23" s="74"/>
      <c r="AT23" s="74"/>
      <c r="AU23" s="74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</row>
    <row r="24" spans="1:87" ht="12.3" customHeight="1" x14ac:dyDescent="0.2">
      <c r="B24" s="74"/>
      <c r="C24" s="462"/>
      <c r="D24" s="462"/>
      <c r="E24" s="462"/>
      <c r="F24" s="462"/>
      <c r="G24" s="462"/>
      <c r="H24" s="462"/>
      <c r="I24" s="462"/>
      <c r="J24" s="462"/>
      <c r="K24" s="462"/>
      <c r="L24" s="462"/>
      <c r="M24" s="462"/>
      <c r="N24" s="462"/>
      <c r="O24" s="462"/>
      <c r="P24" s="462"/>
      <c r="Q24" s="464"/>
      <c r="R24" s="464"/>
      <c r="S24" s="464"/>
      <c r="T24" s="464"/>
      <c r="U24" s="464"/>
      <c r="V24" s="464"/>
      <c r="W24" s="464"/>
      <c r="X24" s="464"/>
      <c r="Y24" s="464"/>
      <c r="Z24" s="464"/>
      <c r="AA24" s="464"/>
      <c r="AB24" s="464"/>
      <c r="AC24" s="20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  <c r="AO24" s="99"/>
      <c r="AP24" s="74"/>
      <c r="AQ24" s="74"/>
      <c r="AR24" s="74"/>
      <c r="AS24" s="74"/>
      <c r="AT24" s="74"/>
      <c r="AU24" s="74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</row>
    <row r="25" spans="1:87" ht="12.3" customHeight="1" thickBot="1" x14ac:dyDescent="0.25">
      <c r="B25" s="74"/>
      <c r="C25" s="463"/>
      <c r="D25" s="463"/>
      <c r="E25" s="463"/>
      <c r="F25" s="463"/>
      <c r="G25" s="463"/>
      <c r="H25" s="463"/>
      <c r="I25" s="463"/>
      <c r="J25" s="463"/>
      <c r="K25" s="463"/>
      <c r="L25" s="463"/>
      <c r="M25" s="463"/>
      <c r="N25" s="463"/>
      <c r="O25" s="463"/>
      <c r="P25" s="463"/>
      <c r="Q25" s="465"/>
      <c r="R25" s="465"/>
      <c r="S25" s="465"/>
      <c r="T25" s="465"/>
      <c r="U25" s="465"/>
      <c r="V25" s="465"/>
      <c r="W25" s="465"/>
      <c r="X25" s="465"/>
      <c r="Y25" s="465"/>
      <c r="Z25" s="465"/>
      <c r="AA25" s="465"/>
      <c r="AB25" s="465"/>
      <c r="AC25" s="209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</row>
    <row r="26" spans="1:87" ht="12" customHeight="1" x14ac:dyDescent="0.2">
      <c r="C26" s="484" t="s">
        <v>58</v>
      </c>
      <c r="D26" s="485"/>
      <c r="E26" s="393" t="str">
        <f>C28</f>
        <v>伊藤洸弥</v>
      </c>
      <c r="F26" s="316"/>
      <c r="G26" s="316"/>
      <c r="H26" s="394"/>
      <c r="I26" s="315" t="str">
        <f>C31</f>
        <v>安田春二</v>
      </c>
      <c r="J26" s="316"/>
      <c r="K26" s="316"/>
      <c r="L26" s="394"/>
      <c r="M26" s="315" t="str">
        <f>C34</f>
        <v>加地龍太</v>
      </c>
      <c r="N26" s="316"/>
      <c r="O26" s="316"/>
      <c r="P26" s="394"/>
      <c r="Q26" s="315" t="str">
        <f>C37</f>
        <v>森宏次朗</v>
      </c>
      <c r="R26" s="316"/>
      <c r="S26" s="316"/>
      <c r="T26" s="394"/>
      <c r="U26" s="315" t="str">
        <f>C40</f>
        <v>内田大登</v>
      </c>
      <c r="V26" s="316"/>
      <c r="W26" s="316"/>
      <c r="X26" s="394"/>
      <c r="Y26" s="315" t="str">
        <f>C43</f>
        <v>石川竜郎</v>
      </c>
      <c r="Z26" s="316"/>
      <c r="AA26" s="316"/>
      <c r="AB26" s="317"/>
      <c r="AC26" s="342" t="s">
        <v>5</v>
      </c>
      <c r="AD26" s="343"/>
      <c r="AE26" s="343"/>
      <c r="AF26" s="344"/>
      <c r="AG26" s="149"/>
      <c r="AH26" s="345" t="s">
        <v>7</v>
      </c>
      <c r="AI26" s="346"/>
      <c r="AJ26" s="345" t="s">
        <v>8</v>
      </c>
      <c r="AK26" s="347"/>
      <c r="AL26" s="346"/>
      <c r="AM26" s="348" t="s">
        <v>9</v>
      </c>
      <c r="AN26" s="349"/>
      <c r="AO26" s="350"/>
      <c r="AP26" s="74"/>
      <c r="AQ26" s="74"/>
      <c r="AR26" s="74"/>
      <c r="AS26" s="135"/>
      <c r="AT26" s="135"/>
      <c r="AU26" s="135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</row>
    <row r="27" spans="1:87" ht="12" customHeight="1" thickBot="1" x14ac:dyDescent="0.25">
      <c r="C27" s="486"/>
      <c r="D27" s="487"/>
      <c r="E27" s="408" t="str">
        <f>C29</f>
        <v>脇　太翼</v>
      </c>
      <c r="F27" s="409"/>
      <c r="G27" s="409"/>
      <c r="H27" s="410"/>
      <c r="I27" s="411" t="str">
        <f>C32</f>
        <v>向井健太</v>
      </c>
      <c r="J27" s="409"/>
      <c r="K27" s="409"/>
      <c r="L27" s="410"/>
      <c r="M27" s="411" t="str">
        <f>C35</f>
        <v>矢野　司</v>
      </c>
      <c r="N27" s="409"/>
      <c r="O27" s="409"/>
      <c r="P27" s="410"/>
      <c r="Q27" s="411" t="str">
        <f>C38</f>
        <v>福本桜輝</v>
      </c>
      <c r="R27" s="409"/>
      <c r="S27" s="409"/>
      <c r="T27" s="410"/>
      <c r="U27" s="411" t="str">
        <f>C41</f>
        <v>平井晴翔</v>
      </c>
      <c r="V27" s="409"/>
      <c r="W27" s="409"/>
      <c r="X27" s="410"/>
      <c r="Y27" s="411" t="str">
        <f>C44</f>
        <v>塩出茂明</v>
      </c>
      <c r="Z27" s="409"/>
      <c r="AA27" s="409"/>
      <c r="AB27" s="412"/>
      <c r="AC27" s="440" t="s">
        <v>6</v>
      </c>
      <c r="AD27" s="441"/>
      <c r="AE27" s="441"/>
      <c r="AF27" s="442"/>
      <c r="AG27" s="149"/>
      <c r="AH27" s="146" t="s">
        <v>10</v>
      </c>
      <c r="AI27" s="147" t="s">
        <v>11</v>
      </c>
      <c r="AJ27" s="146" t="s">
        <v>4</v>
      </c>
      <c r="AK27" s="147" t="s">
        <v>12</v>
      </c>
      <c r="AL27" s="148" t="s">
        <v>13</v>
      </c>
      <c r="AM27" s="147" t="s">
        <v>4</v>
      </c>
      <c r="AN27" s="147" t="s">
        <v>12</v>
      </c>
      <c r="AO27" s="148" t="s">
        <v>13</v>
      </c>
      <c r="AP27" s="74"/>
      <c r="AQ27" s="74"/>
      <c r="AR27" s="74"/>
      <c r="AS27" s="135"/>
      <c r="AT27" s="135"/>
      <c r="AU27" s="135"/>
      <c r="AV27" s="135"/>
      <c r="AW27" s="135"/>
      <c r="AX27" s="135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</row>
    <row r="28" spans="1:87" ht="12" customHeight="1" x14ac:dyDescent="0.15">
      <c r="C28" s="136" t="s">
        <v>66</v>
      </c>
      <c r="D28" s="199" t="s">
        <v>30</v>
      </c>
      <c r="E28" s="403"/>
      <c r="F28" s="404"/>
      <c r="G28" s="404"/>
      <c r="H28" s="405"/>
      <c r="I28" s="153">
        <v>21</v>
      </c>
      <c r="J28" s="154" t="str">
        <f>IF(I28="","","-")</f>
        <v>-</v>
      </c>
      <c r="K28" s="155">
        <v>18</v>
      </c>
      <c r="L28" s="321" t="str">
        <f>IF(I28&lt;&gt;"",IF(I28&gt;K28,IF(I29&gt;K29,"○",IF(I30&gt;K30,"○","×")),IF(I29&gt;K29,IF(I30&gt;K30,"○","×"),"×")),"")</f>
        <v>○</v>
      </c>
      <c r="M28" s="153">
        <v>14</v>
      </c>
      <c r="N28" s="156" t="str">
        <f t="shared" ref="N28:N33" si="0">IF(M28="","","-")</f>
        <v>-</v>
      </c>
      <c r="O28" s="157">
        <v>21</v>
      </c>
      <c r="P28" s="321" t="str">
        <f>IF(M28&lt;&gt;"",IF(M28&gt;O28,IF(M29&gt;O29,"○",IF(M30&gt;O30,"○","×")),IF(M29&gt;O29,IF(M30&gt;O30,"○","×"),"×")),"")</f>
        <v>×</v>
      </c>
      <c r="Q28" s="153">
        <v>11</v>
      </c>
      <c r="R28" s="156" t="str">
        <f t="shared" ref="R28:R36" si="1">IF(Q28="","","-")</f>
        <v>-</v>
      </c>
      <c r="S28" s="157">
        <v>21</v>
      </c>
      <c r="T28" s="321" t="str">
        <f>IF(Q28&lt;&gt;"",IF(Q28&gt;S28,IF(Q29&gt;S29,"○",IF(Q30&gt;S30,"○","×")),IF(Q29&gt;S29,IF(Q30&gt;S30,"○","×"),"×")),"")</f>
        <v>○</v>
      </c>
      <c r="U28" s="153">
        <v>13</v>
      </c>
      <c r="V28" s="156" t="str">
        <f t="shared" ref="V28:V39" si="2">IF(U28="","","-")</f>
        <v>-</v>
      </c>
      <c r="W28" s="157">
        <v>21</v>
      </c>
      <c r="X28" s="321" t="str">
        <f>IF(U28&lt;&gt;"",IF(U28&gt;W28,IF(U29&gt;W29,"○",IF(U30&gt;W30,"○","×")),IF(U29&gt;W29,IF(U30&gt;W30,"○","×"),"×")),"")</f>
        <v>×</v>
      </c>
      <c r="Y28" s="153">
        <v>21</v>
      </c>
      <c r="Z28" s="156" t="str">
        <f t="shared" ref="Z28:Z42" si="3">IF(Y28="","","-")</f>
        <v>-</v>
      </c>
      <c r="AA28" s="157">
        <v>11</v>
      </c>
      <c r="AB28" s="324" t="str">
        <f>IF(Y28&lt;&gt;"",IF(Y28&gt;AA28,IF(Y29&gt;AA29,"○",IF(Y30&gt;AA30,"○","×")),IF(Y29&gt;AA29,IF(Y30&gt;AA30,"○","×"),"×")),"")</f>
        <v>○</v>
      </c>
      <c r="AC28" s="326" t="s">
        <v>210</v>
      </c>
      <c r="AD28" s="327"/>
      <c r="AE28" s="327"/>
      <c r="AF28" s="328"/>
      <c r="AG28" s="61"/>
      <c r="AH28" s="7"/>
      <c r="AI28" s="8"/>
      <c r="AJ28" s="51"/>
      <c r="AK28" s="52"/>
      <c r="AL28" s="10"/>
      <c r="AM28" s="8"/>
      <c r="AN28" s="8"/>
      <c r="AO28" s="10"/>
      <c r="AP28" s="74"/>
      <c r="AQ28" s="74"/>
      <c r="AR28" s="74"/>
      <c r="AS28" s="135"/>
      <c r="AT28" s="135"/>
      <c r="AU28" s="135"/>
      <c r="AV28" s="135"/>
      <c r="AW28" s="135"/>
      <c r="AX28" s="135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</row>
    <row r="29" spans="1:87" ht="12" customHeight="1" x14ac:dyDescent="0.15">
      <c r="C29" s="136" t="s">
        <v>67</v>
      </c>
      <c r="D29" s="199" t="s">
        <v>30</v>
      </c>
      <c r="E29" s="406"/>
      <c r="F29" s="384"/>
      <c r="G29" s="384"/>
      <c r="H29" s="397"/>
      <c r="I29" s="153">
        <v>19</v>
      </c>
      <c r="J29" s="154" t="str">
        <f>IF(I29="","","-")</f>
        <v>-</v>
      </c>
      <c r="K29" s="158">
        <v>21</v>
      </c>
      <c r="L29" s="376"/>
      <c r="M29" s="153">
        <v>21</v>
      </c>
      <c r="N29" s="154" t="str">
        <f t="shared" si="0"/>
        <v>-</v>
      </c>
      <c r="O29" s="155">
        <v>16</v>
      </c>
      <c r="P29" s="376"/>
      <c r="Q29" s="153">
        <v>21</v>
      </c>
      <c r="R29" s="154" t="str">
        <f t="shared" si="1"/>
        <v>-</v>
      </c>
      <c r="S29" s="155">
        <v>16</v>
      </c>
      <c r="T29" s="376"/>
      <c r="U29" s="153">
        <v>16</v>
      </c>
      <c r="V29" s="154" t="str">
        <f t="shared" si="2"/>
        <v>-</v>
      </c>
      <c r="W29" s="155">
        <v>21</v>
      </c>
      <c r="X29" s="376"/>
      <c r="Y29" s="153">
        <v>21</v>
      </c>
      <c r="Z29" s="154" t="str">
        <f t="shared" si="3"/>
        <v>-</v>
      </c>
      <c r="AA29" s="155">
        <v>16</v>
      </c>
      <c r="AB29" s="325"/>
      <c r="AC29" s="312"/>
      <c r="AD29" s="313"/>
      <c r="AE29" s="313"/>
      <c r="AF29" s="314"/>
      <c r="AG29" s="62"/>
      <c r="AH29" s="7">
        <f>COUNTIF(E28:AB30,"○")</f>
        <v>3</v>
      </c>
      <c r="AI29" s="8">
        <f>COUNTIF(E28:AB30,"×")</f>
        <v>2</v>
      </c>
      <c r="AJ29" s="51">
        <f>(IF((E28&gt;G28),1,0))+(IF((E29&gt;G29),1,0))+(IF((E30&gt;G30),1,0))+(IF((I28&gt;K28),1,0))+(IF((I29&gt;K29),1,0))+(IF((I30&gt;K30),1,0))+(IF((M28&gt;O28),1,0))+(IF((M29&gt;O29),1,0))+(IF((M30&gt;O30),1,0))+(IF((Q28&gt;S28),1,0))+(IF((Q29&gt;S29),1,0))+(IF((Q30&gt;S30),1,0))+(IF((U28&gt;W28),1,0))+(IF((U29&gt;W29),1,0))+(IF((U30&gt;W30),1,0))+(IF((Y28&gt;AA28),1,0))+(IF((Y29&gt;AA29),1,0))+(IF((Y30&gt;AA30),1,0))</f>
        <v>7</v>
      </c>
      <c r="AK29" s="52">
        <f>(IF((E28&lt;G28),1,0))+(IF((E29&lt;G29),1,0))+(IF((E30&lt;G30),1,0))+(IF((I28&lt;K28),1,0))+(IF((I29&lt;K29),1,0))+(IF((I30&lt;K30),1,0))+(IF((M28&lt;O28),1,0))+(IF((M29&lt;O29),1,0))+(IF((M30&lt;O30),1,0))+(IF((Q28&lt;S28),1,0))+(IF((Q29&lt;S29),1,0))+(IF((Q30&lt;S30),1,0))+(IF((U28&lt;W28),1,0))+(IF((U29&lt;W29),1,0))+(IF((U30&lt;W30),1,0))+(IF((Y28&lt;AA28),1,0))+(IF((Y29&lt;AA29),1,0))+(IF((Y30&lt;AA30),1,0))</f>
        <v>6</v>
      </c>
      <c r="AL29" s="53">
        <f>AJ29-AK29</f>
        <v>1</v>
      </c>
      <c r="AM29" s="8">
        <f>SUM(E28:E30,I28:I30,M28:M30,Q28:Q30,U28:U30,Y28:Y30)</f>
        <v>235</v>
      </c>
      <c r="AN29" s="8">
        <f>SUM(G28:G30,K28:K30,O28:O30,S28:S30,W28:W30,AA28:AA30)</f>
        <v>227</v>
      </c>
      <c r="AO29" s="10">
        <f>AM29-AN29</f>
        <v>8</v>
      </c>
      <c r="AP29" s="74"/>
      <c r="AQ29" s="74"/>
      <c r="AR29" s="74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</row>
    <row r="30" spans="1:87" ht="12" customHeight="1" x14ac:dyDescent="0.15">
      <c r="C30" s="137"/>
      <c r="D30" s="200" t="s">
        <v>68</v>
      </c>
      <c r="E30" s="407"/>
      <c r="F30" s="399"/>
      <c r="G30" s="399"/>
      <c r="H30" s="400"/>
      <c r="I30" s="159">
        <v>21</v>
      </c>
      <c r="J30" s="154" t="str">
        <f>IF(I30="","","-")</f>
        <v>-</v>
      </c>
      <c r="K30" s="160">
        <v>14</v>
      </c>
      <c r="L30" s="377"/>
      <c r="M30" s="159">
        <v>15</v>
      </c>
      <c r="N30" s="161" t="str">
        <f t="shared" si="0"/>
        <v>-</v>
      </c>
      <c r="O30" s="160">
        <v>21</v>
      </c>
      <c r="P30" s="377"/>
      <c r="Q30" s="153">
        <v>21</v>
      </c>
      <c r="R30" s="154" t="str">
        <f t="shared" si="1"/>
        <v>-</v>
      </c>
      <c r="S30" s="155">
        <v>10</v>
      </c>
      <c r="T30" s="377"/>
      <c r="U30" s="153"/>
      <c r="V30" s="154" t="str">
        <f t="shared" si="2"/>
        <v/>
      </c>
      <c r="W30" s="155"/>
      <c r="X30" s="377"/>
      <c r="Y30" s="153"/>
      <c r="Z30" s="154" t="str">
        <f t="shared" si="3"/>
        <v/>
      </c>
      <c r="AA30" s="155"/>
      <c r="AB30" s="379"/>
      <c r="AC30" s="14">
        <f>AH29</f>
        <v>3</v>
      </c>
      <c r="AD30" s="15" t="s">
        <v>14</v>
      </c>
      <c r="AE30" s="15">
        <f>AI29</f>
        <v>2</v>
      </c>
      <c r="AF30" s="16" t="s">
        <v>11</v>
      </c>
      <c r="AG30" s="61"/>
      <c r="AH30" s="7"/>
      <c r="AI30" s="8"/>
      <c r="AJ30" s="51"/>
      <c r="AK30" s="52"/>
      <c r="AL30" s="10"/>
      <c r="AM30" s="8"/>
      <c r="AN30" s="8"/>
      <c r="AO30" s="10"/>
      <c r="AS30" s="74"/>
      <c r="AT30" s="74"/>
      <c r="AU30" s="74"/>
      <c r="AV30" s="74"/>
      <c r="AW30" s="74"/>
      <c r="AX30" s="74"/>
      <c r="BC30" s="73"/>
      <c r="BD30" s="73"/>
      <c r="BE30" s="73"/>
      <c r="BF30" s="73"/>
      <c r="BG30" s="73"/>
      <c r="BH30" s="73"/>
      <c r="BI30" s="73"/>
    </row>
    <row r="31" spans="1:87" ht="12" customHeight="1" x14ac:dyDescent="0.15">
      <c r="C31" s="136" t="s">
        <v>69</v>
      </c>
      <c r="D31" s="201" t="s">
        <v>70</v>
      </c>
      <c r="E31" s="162">
        <f>IF(K28="","",K28)</f>
        <v>18</v>
      </c>
      <c r="F31" s="154" t="str">
        <f t="shared" ref="F31:F45" si="4">IF(E31="","","-")</f>
        <v>-</v>
      </c>
      <c r="G31" s="163">
        <f>IF(I28="","",I28)</f>
        <v>21</v>
      </c>
      <c r="H31" s="473" t="str">
        <f>IF(L28="","",IF(L28="○","×",IF(L28="×","○")))</f>
        <v>×</v>
      </c>
      <c r="I31" s="380"/>
      <c r="J31" s="381"/>
      <c r="K31" s="381"/>
      <c r="L31" s="396"/>
      <c r="M31" s="153">
        <v>16</v>
      </c>
      <c r="N31" s="154" t="str">
        <f t="shared" si="0"/>
        <v>-</v>
      </c>
      <c r="O31" s="155">
        <v>21</v>
      </c>
      <c r="P31" s="375" t="str">
        <f>IF(M31&lt;&gt;"",IF(M31&gt;O31,IF(M32&gt;O32,"○",IF(M33&gt;O33,"○","×")),IF(M32&gt;O32,IF(M33&gt;O33,"○","×"),"×")),"")</f>
        <v>×</v>
      </c>
      <c r="Q31" s="164">
        <v>21</v>
      </c>
      <c r="R31" s="165" t="str">
        <f t="shared" si="1"/>
        <v>-</v>
      </c>
      <c r="S31" s="166">
        <v>14</v>
      </c>
      <c r="T31" s="375" t="str">
        <f>IF(Q31&lt;&gt;"",IF(Q31&gt;S31,IF(Q32&gt;S32,"○",IF(Q33&gt;S33,"○","×")),IF(Q32&gt;S32,IF(Q33&gt;S33,"○","×"),"×")),"")</f>
        <v>○</v>
      </c>
      <c r="U31" s="164">
        <v>15</v>
      </c>
      <c r="V31" s="165" t="str">
        <f t="shared" si="2"/>
        <v>-</v>
      </c>
      <c r="W31" s="166">
        <v>21</v>
      </c>
      <c r="X31" s="375" t="str">
        <f>IF(U31&lt;&gt;"",IF(U31&gt;W31,IF(U32&gt;W32,"○",IF(U33&gt;W33,"○","×")),IF(U32&gt;W32,IF(U33&gt;W33,"○","×"),"×")),"")</f>
        <v>×</v>
      </c>
      <c r="Y31" s="164">
        <v>21</v>
      </c>
      <c r="Z31" s="165" t="str">
        <f t="shared" si="3"/>
        <v>-</v>
      </c>
      <c r="AA31" s="166">
        <v>13</v>
      </c>
      <c r="AB31" s="378" t="str">
        <f>IF(Y31&lt;&gt;"",IF(Y31&gt;AA31,IF(Y32&gt;AA32,"○",IF(Y33&gt;AA33,"○","×")),IF(Y32&gt;AA32,IF(Y33&gt;AA33,"○","×"),"×")),"")</f>
        <v>○</v>
      </c>
      <c r="AC31" s="309" t="s">
        <v>209</v>
      </c>
      <c r="AD31" s="340"/>
      <c r="AE31" s="340"/>
      <c r="AF31" s="341"/>
      <c r="AG31" s="61"/>
      <c r="AH31" s="20"/>
      <c r="AI31" s="21"/>
      <c r="AJ31" s="56"/>
      <c r="AK31" s="57"/>
      <c r="AL31" s="22"/>
      <c r="AM31" s="21"/>
      <c r="AN31" s="21"/>
      <c r="AO31" s="22"/>
      <c r="AQ31" s="74"/>
      <c r="AR31" s="74"/>
      <c r="AS31" s="74"/>
      <c r="AT31" s="74"/>
      <c r="AU31" s="74"/>
      <c r="AV31" s="74"/>
      <c r="AW31" s="74"/>
      <c r="AX31" s="74"/>
      <c r="BA31" s="73"/>
      <c r="BB31" s="73"/>
      <c r="BC31" s="73"/>
      <c r="BD31" s="73"/>
      <c r="BE31" s="73"/>
      <c r="BF31" s="73"/>
      <c r="BG31" s="73"/>
      <c r="BH31" s="73"/>
      <c r="BI31" s="73"/>
    </row>
    <row r="32" spans="1:87" ht="12" customHeight="1" x14ac:dyDescent="0.15">
      <c r="C32" s="136" t="s">
        <v>71</v>
      </c>
      <c r="D32" s="202" t="s">
        <v>33</v>
      </c>
      <c r="E32" s="162">
        <f>IF(K29="","",K29)</f>
        <v>21</v>
      </c>
      <c r="F32" s="154" t="str">
        <f t="shared" si="4"/>
        <v>-</v>
      </c>
      <c r="G32" s="163">
        <f>IF(I29="","",I29)</f>
        <v>19</v>
      </c>
      <c r="H32" s="474" t="str">
        <f>IF(J29="","",J29)</f>
        <v>-</v>
      </c>
      <c r="I32" s="383"/>
      <c r="J32" s="384"/>
      <c r="K32" s="384"/>
      <c r="L32" s="397"/>
      <c r="M32" s="153">
        <v>21</v>
      </c>
      <c r="N32" s="154" t="str">
        <f t="shared" si="0"/>
        <v>-</v>
      </c>
      <c r="O32" s="155">
        <v>19</v>
      </c>
      <c r="P32" s="376"/>
      <c r="Q32" s="153">
        <v>21</v>
      </c>
      <c r="R32" s="154" t="str">
        <f t="shared" si="1"/>
        <v>-</v>
      </c>
      <c r="S32" s="155">
        <v>17</v>
      </c>
      <c r="T32" s="376"/>
      <c r="U32" s="153">
        <v>12</v>
      </c>
      <c r="V32" s="154" t="str">
        <f t="shared" si="2"/>
        <v>-</v>
      </c>
      <c r="W32" s="155">
        <v>21</v>
      </c>
      <c r="X32" s="376"/>
      <c r="Y32" s="153">
        <v>21</v>
      </c>
      <c r="Z32" s="154" t="str">
        <f t="shared" si="3"/>
        <v>-</v>
      </c>
      <c r="AA32" s="155">
        <v>13</v>
      </c>
      <c r="AB32" s="325"/>
      <c r="AC32" s="312"/>
      <c r="AD32" s="313"/>
      <c r="AE32" s="313"/>
      <c r="AF32" s="314"/>
      <c r="AG32" s="62"/>
      <c r="AH32" s="7">
        <f>COUNTIF(E31:AB33,"○")</f>
        <v>2</v>
      </c>
      <c r="AI32" s="8">
        <f>COUNTIF(E31:AB33,"×")</f>
        <v>3</v>
      </c>
      <c r="AJ32" s="51">
        <f>(IF((E31&gt;G31),1,0))+(IF((E32&gt;G32),1,0))+(IF((E33&gt;G33),1,0))+(IF((I31&gt;K31),1,0))+(IF((I32&gt;K32),1,0))+(IF((I33&gt;K33),1,0))+(IF((M31&gt;O31),1,0))+(IF((M32&gt;O32),1,0))+(IF((M33&gt;O33),1,0))+(IF((Q31&gt;S31),1,0))+(IF((Q32&gt;S32),1,0))+(IF((Q33&gt;S33),1,0))+(IF((U31&gt;W31),1,0))+(IF((U32&gt;W32),1,0))+(IF((U33&gt;W33),1,0))+(IF((Y31&gt;AA31),1,0))+(IF((Y32&gt;AA32),1,0))+(IF((Y33&gt;AA33),1,0))</f>
        <v>6</v>
      </c>
      <c r="AK32" s="52">
        <f>(IF((E31&lt;G31),1,0))+(IF((E32&lt;G32),1,0))+(IF((E33&lt;G33),1,0))+(IF((I31&lt;K31),1,0))+(IF((I32&lt;K32),1,0))+(IF((I33&lt;K33),1,0))+(IF((M31&lt;O31),1,0))+(IF((M32&lt;O32),1,0))+(IF((M33&lt;O33),1,0))+(IF((Q31&lt;S31),1,0))+(IF((Q32&lt;S32),1,0))+(IF((Q33&lt;S33),1,0))+(IF((U31&lt;W31),1,0))+(IF((U32&lt;W32),1,0))+(IF((U33&lt;W33),1,0))+(IF((Y31&lt;AA31),1,0))+(IF((Y32&lt;AA32),1,0))+(IF((Y33&lt;AA33),1,0))</f>
        <v>6</v>
      </c>
      <c r="AL32" s="53">
        <f>AJ32-AK32</f>
        <v>0</v>
      </c>
      <c r="AM32" s="8">
        <f>SUM(E31:E33,I31:I33,M31:M33,Q31:Q33,U31:U33,Y31:Y33)</f>
        <v>216</v>
      </c>
      <c r="AN32" s="8">
        <f>SUM(G31:G33,K31:K33,O31:O33,S31:S33,W31:W33,AA31:AA33)</f>
        <v>221</v>
      </c>
      <c r="AO32" s="10">
        <f>AM32-AN32</f>
        <v>-5</v>
      </c>
      <c r="AQ32" s="179" t="s">
        <v>25</v>
      </c>
      <c r="AR32" s="179"/>
      <c r="AS32" s="180"/>
      <c r="AT32" s="180"/>
      <c r="AU32" s="180"/>
      <c r="AV32" s="180"/>
      <c r="AW32" s="180"/>
      <c r="AX32" s="180"/>
      <c r="AY32" s="180"/>
      <c r="AZ32" s="181"/>
      <c r="BA32" s="181"/>
      <c r="BB32" s="181"/>
      <c r="BC32" s="73"/>
      <c r="BD32" s="73"/>
      <c r="BE32" s="73"/>
      <c r="BF32" s="73"/>
      <c r="BG32" s="73"/>
      <c r="BH32" s="73"/>
      <c r="BI32" s="73"/>
    </row>
    <row r="33" spans="1:62" ht="12" customHeight="1" x14ac:dyDescent="0.15">
      <c r="C33" s="137"/>
      <c r="D33" s="203" t="s">
        <v>124</v>
      </c>
      <c r="E33" s="167">
        <f>IF(K30="","",K30)</f>
        <v>14</v>
      </c>
      <c r="F33" s="154" t="str">
        <f t="shared" si="4"/>
        <v>-</v>
      </c>
      <c r="G33" s="168">
        <f>IF(I30="","",I30)</f>
        <v>21</v>
      </c>
      <c r="H33" s="475" t="str">
        <f>IF(J30="","",J30)</f>
        <v>-</v>
      </c>
      <c r="I33" s="398"/>
      <c r="J33" s="399"/>
      <c r="K33" s="399"/>
      <c r="L33" s="400"/>
      <c r="M33" s="159">
        <v>15</v>
      </c>
      <c r="N33" s="154" t="str">
        <f t="shared" si="0"/>
        <v>-</v>
      </c>
      <c r="O33" s="160">
        <v>21</v>
      </c>
      <c r="P33" s="377"/>
      <c r="Q33" s="159"/>
      <c r="R33" s="161" t="str">
        <f t="shared" si="1"/>
        <v/>
      </c>
      <c r="S33" s="160"/>
      <c r="T33" s="377"/>
      <c r="U33" s="159"/>
      <c r="V33" s="161" t="str">
        <f t="shared" si="2"/>
        <v/>
      </c>
      <c r="W33" s="160"/>
      <c r="X33" s="377"/>
      <c r="Y33" s="159"/>
      <c r="Z33" s="161" t="str">
        <f t="shared" si="3"/>
        <v/>
      </c>
      <c r="AA33" s="160"/>
      <c r="AB33" s="379"/>
      <c r="AC33" s="14">
        <f>AH32</f>
        <v>2</v>
      </c>
      <c r="AD33" s="15" t="s">
        <v>14</v>
      </c>
      <c r="AE33" s="15">
        <f>AI32</f>
        <v>3</v>
      </c>
      <c r="AF33" s="16" t="s">
        <v>11</v>
      </c>
      <c r="AG33" s="61"/>
      <c r="AH33" s="23"/>
      <c r="AI33" s="24"/>
      <c r="AJ33" s="58"/>
      <c r="AK33" s="59"/>
      <c r="AL33" s="28"/>
      <c r="AM33" s="24"/>
      <c r="AN33" s="24"/>
      <c r="AO33" s="28"/>
      <c r="AQ33" s="335" t="s">
        <v>215</v>
      </c>
      <c r="AR33" s="336"/>
      <c r="AS33" s="336"/>
      <c r="AT33" s="336"/>
      <c r="AU33" s="336"/>
      <c r="AV33" s="336" t="s">
        <v>30</v>
      </c>
      <c r="AW33" s="336"/>
      <c r="AX33" s="336"/>
      <c r="AY33" s="336"/>
      <c r="AZ33" s="336"/>
      <c r="BA33" s="336"/>
      <c r="BB33" s="337"/>
      <c r="BC33" s="73"/>
      <c r="BD33" s="73"/>
      <c r="BE33" s="73"/>
      <c r="BF33" s="73"/>
      <c r="BG33" s="73"/>
      <c r="BH33" s="73"/>
      <c r="BI33" s="73"/>
    </row>
    <row r="34" spans="1:62" ht="12" customHeight="1" x14ac:dyDescent="0.15">
      <c r="C34" s="138" t="s">
        <v>64</v>
      </c>
      <c r="D34" s="202" t="s">
        <v>30</v>
      </c>
      <c r="E34" s="162">
        <f>IF(O28="","",O28)</f>
        <v>21</v>
      </c>
      <c r="F34" s="165" t="str">
        <f t="shared" si="4"/>
        <v>-</v>
      </c>
      <c r="G34" s="163">
        <f>IF(M28="","",M28)</f>
        <v>14</v>
      </c>
      <c r="H34" s="215" t="str">
        <f>IF(P28="","",IF(P28="○","×",IF(P28="×","○")))</f>
        <v>○</v>
      </c>
      <c r="I34" s="169">
        <f>IF(O31="","",O31)</f>
        <v>21</v>
      </c>
      <c r="J34" s="154" t="str">
        <f t="shared" ref="J34:J45" si="5">IF(I34="","","-")</f>
        <v>-</v>
      </c>
      <c r="K34" s="163">
        <f>IF(M31="","",M31)</f>
        <v>16</v>
      </c>
      <c r="L34" s="215" t="str">
        <f>IF(P31="","",IF(P31="○","×",IF(P31="×","○")))</f>
        <v>○</v>
      </c>
      <c r="M34" s="380"/>
      <c r="N34" s="381"/>
      <c r="O34" s="381"/>
      <c r="P34" s="396"/>
      <c r="Q34" s="153">
        <v>21</v>
      </c>
      <c r="R34" s="154" t="str">
        <f t="shared" si="1"/>
        <v>-</v>
      </c>
      <c r="S34" s="155">
        <v>17</v>
      </c>
      <c r="T34" s="375" t="str">
        <f>IF(Q34&lt;&gt;"",IF(Q34&gt;S34,IF(Q35&gt;S35,"○",IF(Q36&gt;S36,"○","×")),IF(Q35&gt;S35,IF(Q36&gt;S36,"○","×"),"×")),"")</f>
        <v>○</v>
      </c>
      <c r="U34" s="153">
        <v>10</v>
      </c>
      <c r="V34" s="154" t="str">
        <f t="shared" si="2"/>
        <v>-</v>
      </c>
      <c r="W34" s="155">
        <v>21</v>
      </c>
      <c r="X34" s="375" t="str">
        <f>IF(U34&lt;&gt;"",IF(U34&gt;W34,IF(U35&gt;W35,"○",IF(U36&gt;W36,"○","×")),IF(U35&gt;W35,IF(U36&gt;W36,"○","×"),"×")),"")</f>
        <v>○</v>
      </c>
      <c r="Y34" s="153">
        <v>21</v>
      </c>
      <c r="Z34" s="154" t="str">
        <f t="shared" si="3"/>
        <v>-</v>
      </c>
      <c r="AA34" s="155">
        <v>9</v>
      </c>
      <c r="AB34" s="378" t="str">
        <f>IF(Y34&lt;&gt;"",IF(Y34&gt;AA34,IF(Y35&gt;AA35,"○",IF(Y36&gt;AA36,"○","×")),IF(Y35&gt;AA35,IF(Y36&gt;AA36,"○","×"),"×")),"")</f>
        <v>○</v>
      </c>
      <c r="AC34" s="309" t="s">
        <v>206</v>
      </c>
      <c r="AD34" s="340"/>
      <c r="AE34" s="340"/>
      <c r="AF34" s="341"/>
      <c r="AG34" s="61"/>
      <c r="AH34" s="7"/>
      <c r="AI34" s="8"/>
      <c r="AJ34" s="51"/>
      <c r="AK34" s="52"/>
      <c r="AL34" s="10"/>
      <c r="AM34" s="8"/>
      <c r="AN34" s="8"/>
      <c r="AO34" s="10"/>
      <c r="AQ34" s="338" t="s">
        <v>216</v>
      </c>
      <c r="AR34" s="339"/>
      <c r="AS34" s="339"/>
      <c r="AT34" s="339"/>
      <c r="AU34" s="339"/>
      <c r="AV34" s="339" t="s">
        <v>30</v>
      </c>
      <c r="AW34" s="339"/>
      <c r="AX34" s="339"/>
      <c r="AY34" s="339"/>
      <c r="AZ34" s="339"/>
      <c r="BA34" s="339"/>
      <c r="BB34" s="481"/>
      <c r="BC34" s="73"/>
      <c r="BD34" s="73"/>
      <c r="BE34" s="73"/>
      <c r="BF34" s="73"/>
      <c r="BG34" s="73"/>
      <c r="BH34" s="73"/>
      <c r="BI34" s="73"/>
    </row>
    <row r="35" spans="1:62" ht="12" customHeight="1" x14ac:dyDescent="0.15">
      <c r="C35" s="138" t="s">
        <v>65</v>
      </c>
      <c r="D35" s="202" t="s">
        <v>30</v>
      </c>
      <c r="E35" s="162">
        <f>IF(O29="","",O29)</f>
        <v>16</v>
      </c>
      <c r="F35" s="154" t="str">
        <f t="shared" si="4"/>
        <v>-</v>
      </c>
      <c r="G35" s="163">
        <f>IF(M29="","",M29)</f>
        <v>21</v>
      </c>
      <c r="H35" s="216" t="str">
        <f>IF(J32="","",J32)</f>
        <v/>
      </c>
      <c r="I35" s="169">
        <f>IF(O32="","",O32)</f>
        <v>19</v>
      </c>
      <c r="J35" s="154" t="str">
        <f t="shared" si="5"/>
        <v>-</v>
      </c>
      <c r="K35" s="163">
        <f>IF(M32="","",M32)</f>
        <v>21</v>
      </c>
      <c r="L35" s="216" t="str">
        <f>IF(N32="","",N32)</f>
        <v>-</v>
      </c>
      <c r="M35" s="383"/>
      <c r="N35" s="384"/>
      <c r="O35" s="384"/>
      <c r="P35" s="397"/>
      <c r="Q35" s="153">
        <v>20</v>
      </c>
      <c r="R35" s="154" t="str">
        <f t="shared" si="1"/>
        <v>-</v>
      </c>
      <c r="S35" s="155">
        <v>22</v>
      </c>
      <c r="T35" s="376"/>
      <c r="U35" s="153">
        <v>21</v>
      </c>
      <c r="V35" s="154" t="str">
        <f t="shared" si="2"/>
        <v>-</v>
      </c>
      <c r="W35" s="155">
        <v>18</v>
      </c>
      <c r="X35" s="376"/>
      <c r="Y35" s="153">
        <v>21</v>
      </c>
      <c r="Z35" s="154" t="str">
        <f t="shared" si="3"/>
        <v>-</v>
      </c>
      <c r="AA35" s="155">
        <v>16</v>
      </c>
      <c r="AB35" s="325"/>
      <c r="AC35" s="312"/>
      <c r="AD35" s="313"/>
      <c r="AE35" s="313"/>
      <c r="AF35" s="314"/>
      <c r="AG35" s="62"/>
      <c r="AH35" s="7">
        <f>COUNTIF(E34:AB36,"○")</f>
        <v>5</v>
      </c>
      <c r="AI35" s="8">
        <f>COUNTIF(E34:AB36,"×")</f>
        <v>0</v>
      </c>
      <c r="AJ35" s="51">
        <f>(IF((E34&gt;G34),1,0))+(IF((E35&gt;G35),1,0))+(IF((E36&gt;G36),1,0))+(IF((I34&gt;K34),1,0))+(IF((I35&gt;K35),1,0))+(IF((I36&gt;K36),1,0))+(IF((M34&gt;O34),1,0))+(IF((M35&gt;O35),1,0))+(IF((M36&gt;O36),1,0))+(IF((Q34&gt;S34),1,0))+(IF((Q35&gt;S35),1,0))+(IF((Q36&gt;S36),1,0))+(IF((U34&gt;W34),1,0))+(IF((U35&gt;W35),1,0))+(IF((U36&gt;W36),1,0))+(IF((Y34&gt;AA34),1,0))+(IF((Y35&gt;AA35),1,0))+(IF((Y36&gt;AA36),1,0))</f>
        <v>10</v>
      </c>
      <c r="AK35" s="52">
        <f>(IF((E34&lt;G34),1,0))+(IF((E35&lt;G35),1,0))+(IF((E36&lt;G36),1,0))+(IF((I34&lt;K34),1,0))+(IF((I35&lt;K35),1,0))+(IF((I36&lt;K36),1,0))+(IF((M34&lt;O34),1,0))+(IF((M35&lt;O35),1,0))+(IF((M36&lt;O36),1,0))+(IF((Q34&lt;S34),1,0))+(IF((Q35&lt;S35),1,0))+(IF((Q36&lt;S36),1,0))+(IF((U34&lt;W34),1,0))+(IF((U35&lt;W35),1,0))+(IF((U36&lt;W36),1,0))+(IF((Y34&lt;AA34),1,0))+(IF((Y35&lt;AA35),1,0))+(IF((Y36&lt;AA36),1,0))</f>
        <v>4</v>
      </c>
      <c r="AL35" s="53">
        <f>AJ35-AK35</f>
        <v>6</v>
      </c>
      <c r="AM35" s="8">
        <f>SUM(E34:E36,I34:I36,M34:M36,Q34:Q36,U34:U36,Y34:Y36)</f>
        <v>275</v>
      </c>
      <c r="AN35" s="8">
        <f>SUM(G34:G36,K34:K36,O34:O36,S34:S36,W34:W36,AA34:AA36)</f>
        <v>235</v>
      </c>
      <c r="AO35" s="10">
        <f>AM35-AN35</f>
        <v>40</v>
      </c>
      <c r="AQ35" s="179"/>
      <c r="AR35" s="179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73"/>
      <c r="BD35" s="73"/>
      <c r="BE35" s="73"/>
      <c r="BF35" s="73"/>
      <c r="BG35" s="73"/>
      <c r="BH35" s="73"/>
      <c r="BI35" s="73"/>
    </row>
    <row r="36" spans="1:62" ht="12" customHeight="1" x14ac:dyDescent="0.2">
      <c r="C36" s="137"/>
      <c r="D36" s="203" t="s">
        <v>68</v>
      </c>
      <c r="E36" s="162">
        <f>IF(O30="","",O30)</f>
        <v>21</v>
      </c>
      <c r="F36" s="154" t="str">
        <f t="shared" si="4"/>
        <v>-</v>
      </c>
      <c r="G36" s="163">
        <f>IF(M30="","",M30)</f>
        <v>15</v>
      </c>
      <c r="H36" s="216" t="str">
        <f>IF(J33="","",J33)</f>
        <v/>
      </c>
      <c r="I36" s="169">
        <f>IF(O33="","",O33)</f>
        <v>21</v>
      </c>
      <c r="J36" s="154" t="str">
        <f t="shared" si="5"/>
        <v>-</v>
      </c>
      <c r="K36" s="163">
        <f>IF(M33="","",M33)</f>
        <v>15</v>
      </c>
      <c r="L36" s="216" t="str">
        <f>IF(N33="","",N33)</f>
        <v>-</v>
      </c>
      <c r="M36" s="398"/>
      <c r="N36" s="399"/>
      <c r="O36" s="399"/>
      <c r="P36" s="400"/>
      <c r="Q36" s="153">
        <v>21</v>
      </c>
      <c r="R36" s="154" t="str">
        <f t="shared" si="1"/>
        <v>-</v>
      </c>
      <c r="S36" s="155">
        <v>13</v>
      </c>
      <c r="T36" s="377"/>
      <c r="U36" s="153">
        <v>21</v>
      </c>
      <c r="V36" s="154" t="str">
        <f t="shared" si="2"/>
        <v>-</v>
      </c>
      <c r="W36" s="155">
        <v>17</v>
      </c>
      <c r="X36" s="377"/>
      <c r="Y36" s="153"/>
      <c r="Z36" s="154" t="str">
        <f t="shared" si="3"/>
        <v/>
      </c>
      <c r="AA36" s="155"/>
      <c r="AB36" s="379"/>
      <c r="AC36" s="64">
        <f>AH35</f>
        <v>5</v>
      </c>
      <c r="AD36" s="65" t="s">
        <v>14</v>
      </c>
      <c r="AE36" s="65">
        <f>AI35</f>
        <v>0</v>
      </c>
      <c r="AF36" s="66" t="s">
        <v>11</v>
      </c>
      <c r="AG36" s="61"/>
      <c r="AH36" s="7"/>
      <c r="AI36" s="8"/>
      <c r="AJ36" s="51"/>
      <c r="AK36" s="52"/>
      <c r="AL36" s="10"/>
      <c r="AM36" s="8"/>
      <c r="AN36" s="8"/>
      <c r="AO36" s="10"/>
      <c r="AQ36" s="182" t="s">
        <v>24</v>
      </c>
      <c r="AR36" s="182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73"/>
      <c r="BD36" s="73"/>
      <c r="BE36" s="73"/>
      <c r="BF36" s="73"/>
      <c r="BG36" s="73"/>
      <c r="BH36" s="73"/>
      <c r="BI36" s="73"/>
    </row>
    <row r="37" spans="1:62" ht="12" customHeight="1" x14ac:dyDescent="0.15">
      <c r="C37" s="136" t="s">
        <v>160</v>
      </c>
      <c r="D37" s="199" t="s">
        <v>184</v>
      </c>
      <c r="E37" s="170">
        <f>IF(S28="","",S28)</f>
        <v>21</v>
      </c>
      <c r="F37" s="165" t="str">
        <f t="shared" si="4"/>
        <v>-</v>
      </c>
      <c r="G37" s="171">
        <f>IF(Q28="","",Q28)</f>
        <v>11</v>
      </c>
      <c r="H37" s="171" t="str">
        <f>IF(T28="","",IF(T28="○","×",IF(T28="×","○")))</f>
        <v>×</v>
      </c>
      <c r="I37" s="172">
        <f>IF(S31="","",S31)</f>
        <v>14</v>
      </c>
      <c r="J37" s="165" t="str">
        <f t="shared" si="5"/>
        <v>-</v>
      </c>
      <c r="K37" s="171">
        <f>IF(Q31="","",Q31)</f>
        <v>21</v>
      </c>
      <c r="L37" s="215" t="str">
        <f>IF(T31="","",IF(T31="○","×",IF(T31="×","○")))</f>
        <v>×</v>
      </c>
      <c r="M37" s="171">
        <f>IF(S34="","",S34)</f>
        <v>17</v>
      </c>
      <c r="N37" s="165" t="str">
        <f t="shared" ref="N37:N45" si="6">IF(M37="","","-")</f>
        <v>-</v>
      </c>
      <c r="O37" s="171">
        <f>IF(Q34="","",Q34)</f>
        <v>21</v>
      </c>
      <c r="P37" s="473" t="str">
        <f>IF(T34="","",IF(T34="○","×",IF(T34="×","○")))</f>
        <v>×</v>
      </c>
      <c r="Q37" s="380"/>
      <c r="R37" s="381"/>
      <c r="S37" s="381"/>
      <c r="T37" s="396"/>
      <c r="U37" s="164">
        <v>14</v>
      </c>
      <c r="V37" s="165" t="str">
        <f t="shared" si="2"/>
        <v>-</v>
      </c>
      <c r="W37" s="166">
        <v>21</v>
      </c>
      <c r="X37" s="375" t="str">
        <f>IF(U37&lt;&gt;"",IF(U37&gt;W37,IF(U38&gt;W38,"○",IF(U39&gt;W39,"○","×")),IF(U38&gt;W38,IF(U39&gt;W39,"○","×"),"×")),"")</f>
        <v>×</v>
      </c>
      <c r="Y37" s="164">
        <v>21</v>
      </c>
      <c r="Z37" s="165" t="str">
        <f t="shared" si="3"/>
        <v>-</v>
      </c>
      <c r="AA37" s="166">
        <v>14</v>
      </c>
      <c r="AB37" s="378" t="str">
        <f>IF(Y37&lt;&gt;"",IF(Y37&gt;AA37,IF(Y38&gt;AA38,"○",IF(Y39&gt;AA39,"○","×")),IF(Y38&gt;AA38,IF(Y39&gt;AA39,"○","×"),"×")),"")</f>
        <v>○</v>
      </c>
      <c r="AC37" s="309" t="s">
        <v>214</v>
      </c>
      <c r="AD37" s="340"/>
      <c r="AE37" s="340"/>
      <c r="AF37" s="341"/>
      <c r="AG37" s="63"/>
      <c r="AH37" s="20"/>
      <c r="AI37" s="21"/>
      <c r="AJ37" s="56"/>
      <c r="AK37" s="57"/>
      <c r="AL37" s="22"/>
      <c r="AM37" s="21"/>
      <c r="AN37" s="21"/>
      <c r="AO37" s="22"/>
      <c r="AP37" s="74"/>
      <c r="AQ37" s="335" t="s">
        <v>190</v>
      </c>
      <c r="AR37" s="336"/>
      <c r="AS37" s="336"/>
      <c r="AT37" s="336"/>
      <c r="AU37" s="336"/>
      <c r="AV37" s="336" t="s">
        <v>30</v>
      </c>
      <c r="AW37" s="336"/>
      <c r="AX37" s="336"/>
      <c r="AY37" s="336"/>
      <c r="AZ37" s="336"/>
      <c r="BA37" s="336"/>
      <c r="BB37" s="337"/>
      <c r="BC37" s="73"/>
      <c r="BD37" s="73"/>
      <c r="BE37" s="73"/>
      <c r="BF37" s="73"/>
      <c r="BG37" s="73"/>
      <c r="BH37" s="73"/>
      <c r="BI37" s="73"/>
    </row>
    <row r="38" spans="1:62" ht="12" customHeight="1" x14ac:dyDescent="0.15">
      <c r="C38" s="136" t="s">
        <v>161</v>
      </c>
      <c r="D38" s="199" t="s">
        <v>162</v>
      </c>
      <c r="E38" s="162">
        <f>IF(S29="","",S29)</f>
        <v>16</v>
      </c>
      <c r="F38" s="154" t="str">
        <f t="shared" si="4"/>
        <v>-</v>
      </c>
      <c r="G38" s="163">
        <f>IF(Q29="","",Q29)</f>
        <v>21</v>
      </c>
      <c r="H38" s="163" t="str">
        <f>IF(J35="","",J35)</f>
        <v>-</v>
      </c>
      <c r="I38" s="169">
        <f>IF(S32="","",S32)</f>
        <v>17</v>
      </c>
      <c r="J38" s="154" t="str">
        <f t="shared" si="5"/>
        <v>-</v>
      </c>
      <c r="K38" s="163">
        <f>IF(Q32="","",Q32)</f>
        <v>21</v>
      </c>
      <c r="L38" s="216" t="str">
        <f>IF(N35="","",N35)</f>
        <v/>
      </c>
      <c r="M38" s="163">
        <f>IF(S35="","",S35)</f>
        <v>22</v>
      </c>
      <c r="N38" s="154" t="str">
        <f t="shared" si="6"/>
        <v>-</v>
      </c>
      <c r="O38" s="163">
        <f>IF(Q35="","",Q35)</f>
        <v>20</v>
      </c>
      <c r="P38" s="474" t="str">
        <f>IF(R35="","",R35)</f>
        <v>-</v>
      </c>
      <c r="Q38" s="383"/>
      <c r="R38" s="384"/>
      <c r="S38" s="384"/>
      <c r="T38" s="397"/>
      <c r="U38" s="153">
        <v>13</v>
      </c>
      <c r="V38" s="154" t="str">
        <f t="shared" si="2"/>
        <v>-</v>
      </c>
      <c r="W38" s="155">
        <v>21</v>
      </c>
      <c r="X38" s="376"/>
      <c r="Y38" s="153">
        <v>21</v>
      </c>
      <c r="Z38" s="154" t="str">
        <f t="shared" si="3"/>
        <v>-</v>
      </c>
      <c r="AA38" s="155">
        <v>18</v>
      </c>
      <c r="AB38" s="325"/>
      <c r="AC38" s="312"/>
      <c r="AD38" s="313"/>
      <c r="AE38" s="313"/>
      <c r="AF38" s="314"/>
      <c r="AG38" s="63"/>
      <c r="AH38" s="7">
        <f>COUNTIF(E37:AB39,"○")</f>
        <v>1</v>
      </c>
      <c r="AI38" s="8">
        <f>COUNTIF(E37:AB39,"×")</f>
        <v>4</v>
      </c>
      <c r="AJ38" s="51">
        <f>(IF((E37&gt;G37),1,0))+(IF((E38&gt;G38),1,0))+(IF((E39&gt;G39),1,0))+(IF((I37&gt;K37),1,0))+(IF((I38&gt;K38),1,0))+(IF((I39&gt;K39),1,0))+(IF((M37&gt;O37),1,0))+(IF((M38&gt;O38),1,0))+(IF((M39&gt;O39),1,0))+(IF((Q37&gt;S37),1,0))+(IF((Q38&gt;S38),1,0))+(IF((Q39&gt;S39),1,0))+(IF((U37&gt;W37),1,0))+(IF((U38&gt;W38),1,0))+(IF((U39&gt;W39),1,0))+(IF((Y37&gt;AA37),1,0))+(IF((Y38&gt;AA38),1,0))+(IF((Y39&gt;AA39),1,0))</f>
        <v>4</v>
      </c>
      <c r="AK38" s="52">
        <f>(IF((E37&lt;G37),1,0))+(IF((E38&lt;G38),1,0))+(IF((E39&lt;G39),1,0))+(IF((I37&lt;K37),1,0))+(IF((I38&lt;K38),1,0))+(IF((I39&lt;K39),1,0))+(IF((M37&lt;O37),1,0))+(IF((M38&lt;O38),1,0))+(IF((M39&lt;O39),1,0))+(IF((Q37&lt;S37),1,0))+(IF((Q38&lt;S38),1,0))+(IF((Q39&lt;S39),1,0))+(IF((U37&lt;W37),1,0))+(IF((U38&lt;W38),1,0))+(IF((U39&lt;W39),1,0))+(IF((Y37&lt;AA37),1,0))+(IF((Y38&lt;AA38),1,0))+(IF((Y39&lt;AA39),1,0))</f>
        <v>8</v>
      </c>
      <c r="AL38" s="53">
        <f>AJ38-AK38</f>
        <v>-4</v>
      </c>
      <c r="AM38" s="8">
        <f>SUM(E37:E39,I37:I39,M37:M39,Q37:Q39,U37:U39,Y37:Y39)</f>
        <v>199</v>
      </c>
      <c r="AN38" s="8">
        <f>SUM(G37:G39,K37:K39,O37:O39,S37:S39,W37:W39,AA37:AA39)</f>
        <v>231</v>
      </c>
      <c r="AO38" s="10">
        <f>AM38-AN38</f>
        <v>-32</v>
      </c>
      <c r="AQ38" s="338" t="s">
        <v>193</v>
      </c>
      <c r="AR38" s="339"/>
      <c r="AS38" s="339"/>
      <c r="AT38" s="339"/>
      <c r="AU38" s="339"/>
      <c r="AV38" s="339" t="s">
        <v>30</v>
      </c>
      <c r="AW38" s="339"/>
      <c r="AX38" s="339"/>
      <c r="AY38" s="339"/>
      <c r="AZ38" s="339"/>
      <c r="BA38" s="339"/>
      <c r="BB38" s="481"/>
      <c r="BC38" s="73"/>
      <c r="BD38" s="73"/>
      <c r="BE38" s="73"/>
      <c r="BF38" s="73"/>
      <c r="BG38" s="73"/>
      <c r="BH38" s="73"/>
      <c r="BI38" s="73"/>
    </row>
    <row r="39" spans="1:62" ht="12" customHeight="1" x14ac:dyDescent="0.15">
      <c r="C39" s="138"/>
      <c r="D39" s="200" t="s">
        <v>16</v>
      </c>
      <c r="E39" s="162">
        <f>IF(S30="","",S30)</f>
        <v>10</v>
      </c>
      <c r="F39" s="154" t="str">
        <f t="shared" si="4"/>
        <v>-</v>
      </c>
      <c r="G39" s="163">
        <f>IF(Q30="","",Q30)</f>
        <v>21</v>
      </c>
      <c r="H39" s="163" t="str">
        <f>IF(J36="","",J36)</f>
        <v>-</v>
      </c>
      <c r="I39" s="169" t="str">
        <f>IF(S33="","",S33)</f>
        <v/>
      </c>
      <c r="J39" s="154" t="str">
        <f t="shared" si="5"/>
        <v/>
      </c>
      <c r="K39" s="163" t="str">
        <f>IF(Q33="","",Q33)</f>
        <v/>
      </c>
      <c r="L39" s="216" t="str">
        <f>IF(N36="","",N36)</f>
        <v/>
      </c>
      <c r="M39" s="163">
        <f>IF(S36="","",S36)</f>
        <v>13</v>
      </c>
      <c r="N39" s="154" t="str">
        <f t="shared" si="6"/>
        <v>-</v>
      </c>
      <c r="O39" s="163">
        <f>IF(Q36="","",Q36)</f>
        <v>21</v>
      </c>
      <c r="P39" s="475" t="str">
        <f>IF(R36="","",R36)</f>
        <v>-</v>
      </c>
      <c r="Q39" s="398"/>
      <c r="R39" s="399"/>
      <c r="S39" s="399"/>
      <c r="T39" s="400"/>
      <c r="U39" s="153"/>
      <c r="V39" s="154" t="str">
        <f t="shared" si="2"/>
        <v/>
      </c>
      <c r="W39" s="155"/>
      <c r="X39" s="377"/>
      <c r="Y39" s="153"/>
      <c r="Z39" s="154" t="str">
        <f t="shared" si="3"/>
        <v/>
      </c>
      <c r="AA39" s="155"/>
      <c r="AB39" s="379"/>
      <c r="AC39" s="14">
        <f>AH38</f>
        <v>1</v>
      </c>
      <c r="AD39" s="15" t="s">
        <v>14</v>
      </c>
      <c r="AE39" s="15">
        <f>AI38</f>
        <v>4</v>
      </c>
      <c r="AF39" s="16" t="s">
        <v>11</v>
      </c>
      <c r="AG39" s="63"/>
      <c r="AH39" s="23"/>
      <c r="AI39" s="24"/>
      <c r="AJ39" s="58"/>
      <c r="AK39" s="59"/>
      <c r="AL39" s="28"/>
      <c r="AM39" s="24"/>
      <c r="AN39" s="24"/>
      <c r="AO39" s="28"/>
      <c r="AQ39" s="74"/>
      <c r="AR39" s="74"/>
      <c r="AS39" s="74"/>
      <c r="AT39" s="74"/>
      <c r="AU39" s="74"/>
      <c r="AV39" s="74"/>
      <c r="AW39" s="74"/>
      <c r="AX39" s="74"/>
      <c r="BC39" s="73"/>
      <c r="BD39" s="73"/>
      <c r="BE39" s="73"/>
      <c r="BF39" s="73"/>
      <c r="BG39" s="73"/>
      <c r="BH39" s="73"/>
      <c r="BI39" s="73"/>
    </row>
    <row r="40" spans="1:62" ht="12" customHeight="1" x14ac:dyDescent="0.15">
      <c r="C40" s="139" t="s">
        <v>75</v>
      </c>
      <c r="D40" s="204" t="s">
        <v>30</v>
      </c>
      <c r="E40" s="170">
        <f>IF(W28="","",W28)</f>
        <v>21</v>
      </c>
      <c r="F40" s="165" t="str">
        <f t="shared" si="4"/>
        <v>-</v>
      </c>
      <c r="G40" s="171">
        <f>IF(U28="","",U28)</f>
        <v>13</v>
      </c>
      <c r="H40" s="375" t="str">
        <f>IF(X28="","",IF(X28="○","×",IF(X28="×","○")))</f>
        <v>○</v>
      </c>
      <c r="I40" s="172">
        <f>IF(W31="","",W31)</f>
        <v>21</v>
      </c>
      <c r="J40" s="165" t="str">
        <f t="shared" si="5"/>
        <v>-</v>
      </c>
      <c r="K40" s="171">
        <f>IF(U31="","",U31)</f>
        <v>15</v>
      </c>
      <c r="L40" s="375" t="str">
        <f>IF(X31="","",IF(X31="○","×",IF(X31="×","○")))</f>
        <v>○</v>
      </c>
      <c r="M40" s="171">
        <f>IF(W34="","",W34)</f>
        <v>21</v>
      </c>
      <c r="N40" s="165" t="str">
        <f t="shared" si="6"/>
        <v>-</v>
      </c>
      <c r="O40" s="171">
        <f>IF(U34="","",U34)</f>
        <v>10</v>
      </c>
      <c r="P40" s="375" t="str">
        <f>IF(X34="","",IF(X34="○","×",IF(X34="×","○")))</f>
        <v>×</v>
      </c>
      <c r="Q40" s="172">
        <f>IF(W37="","",W37)</f>
        <v>21</v>
      </c>
      <c r="R40" s="171" t="str">
        <f t="shared" ref="R40:R45" si="7">IF(Q40="","","-")</f>
        <v>-</v>
      </c>
      <c r="S40" s="171">
        <f>IF(U37="","",U37)</f>
        <v>14</v>
      </c>
      <c r="T40" s="375" t="str">
        <f>IF(X37="","",IF(X37="○","×",IF(X37="×","○")))</f>
        <v>○</v>
      </c>
      <c r="U40" s="380"/>
      <c r="V40" s="381"/>
      <c r="W40" s="381"/>
      <c r="X40" s="396"/>
      <c r="Y40" s="164">
        <v>21</v>
      </c>
      <c r="Z40" s="165" t="str">
        <f t="shared" si="3"/>
        <v>-</v>
      </c>
      <c r="AA40" s="166">
        <v>14</v>
      </c>
      <c r="AB40" s="378" t="str">
        <f>IF(Y40&lt;&gt;"",IF(Y40&gt;AA40,IF(Y41&gt;AA41,"○",IF(Y42&gt;AA42,"○","×")),IF(Y41&gt;AA41,IF(Y42&gt;AA42,"○","×"),"×")),"")</f>
        <v>○</v>
      </c>
      <c r="AC40" s="309" t="s">
        <v>207</v>
      </c>
      <c r="AD40" s="340"/>
      <c r="AE40" s="340"/>
      <c r="AF40" s="341"/>
      <c r="AG40" s="62"/>
      <c r="AH40" s="7"/>
      <c r="AI40" s="8"/>
      <c r="AJ40" s="51"/>
      <c r="AK40" s="52"/>
      <c r="AL40" s="10"/>
      <c r="AM40" s="8"/>
      <c r="AN40" s="8"/>
      <c r="AO40" s="10"/>
      <c r="AQ40" s="74"/>
      <c r="AR40" s="74"/>
      <c r="AS40" s="74"/>
      <c r="AT40" s="74"/>
      <c r="AU40" s="74"/>
      <c r="AV40" s="74"/>
      <c r="AW40" s="74"/>
      <c r="AX40" s="74"/>
      <c r="BC40" s="73"/>
      <c r="BD40" s="73"/>
      <c r="BE40" s="73"/>
      <c r="BF40" s="73"/>
      <c r="BG40" s="73"/>
      <c r="BH40" s="73"/>
      <c r="BI40" s="73"/>
    </row>
    <row r="41" spans="1:62" ht="12" customHeight="1" x14ac:dyDescent="0.15">
      <c r="C41" s="138" t="s">
        <v>76</v>
      </c>
      <c r="D41" s="200" t="s">
        <v>30</v>
      </c>
      <c r="E41" s="162">
        <f>IF(W29="","",W29)</f>
        <v>21</v>
      </c>
      <c r="F41" s="154" t="str">
        <f t="shared" si="4"/>
        <v>-</v>
      </c>
      <c r="G41" s="163">
        <f>IF(U29="","",U29)</f>
        <v>16</v>
      </c>
      <c r="H41" s="376"/>
      <c r="I41" s="169">
        <f>IF(W32="","",W32)</f>
        <v>21</v>
      </c>
      <c r="J41" s="154" t="str">
        <f t="shared" si="5"/>
        <v>-</v>
      </c>
      <c r="K41" s="163">
        <f>IF(U32="","",U32)</f>
        <v>12</v>
      </c>
      <c r="L41" s="376"/>
      <c r="M41" s="163">
        <f>IF(W35="","",W35)</f>
        <v>18</v>
      </c>
      <c r="N41" s="154" t="str">
        <f t="shared" si="6"/>
        <v>-</v>
      </c>
      <c r="O41" s="163">
        <f>IF(U35="","",U35)</f>
        <v>21</v>
      </c>
      <c r="P41" s="376"/>
      <c r="Q41" s="169">
        <f>IF(W38="","",W38)</f>
        <v>21</v>
      </c>
      <c r="R41" s="163" t="str">
        <f t="shared" si="7"/>
        <v>-</v>
      </c>
      <c r="S41" s="163">
        <f>IF(U38="","",U38)</f>
        <v>13</v>
      </c>
      <c r="T41" s="376"/>
      <c r="U41" s="383"/>
      <c r="V41" s="384"/>
      <c r="W41" s="384"/>
      <c r="X41" s="397"/>
      <c r="Y41" s="153">
        <v>21</v>
      </c>
      <c r="Z41" s="154" t="str">
        <f t="shared" si="3"/>
        <v>-</v>
      </c>
      <c r="AA41" s="155">
        <v>12</v>
      </c>
      <c r="AB41" s="325"/>
      <c r="AC41" s="312"/>
      <c r="AD41" s="313"/>
      <c r="AE41" s="313"/>
      <c r="AF41" s="314"/>
      <c r="AG41" s="62"/>
      <c r="AH41" s="7">
        <f>COUNTIF(E40:AB42,"○")</f>
        <v>4</v>
      </c>
      <c r="AI41" s="8">
        <f>COUNTIF(E40:AB42,"×")</f>
        <v>1</v>
      </c>
      <c r="AJ41" s="51">
        <f>(IF((E40&gt;G40),1,0))+(IF((E41&gt;G41),1,0))+(IF((E42&gt;G42),1,0))+(IF((I40&gt;K40),1,0))+(IF((I41&gt;K41),1,0))+(IF((I42&gt;K42),1,0))+(IF((M40&gt;O40),1,0))+(IF((M41&gt;O41),1,0))+(IF((M42&gt;O42),1,0))+(IF((Q40&gt;S40),1,0))+(IF((Q41&gt;S41),1,0))+(IF((Q42&gt;S42),1,0))+(IF((U40&gt;W40),1,0))+(IF((U41&gt;W41),1,0))+(IF((U42&gt;W42),1,0))+(IF((Y40&gt;AA40),1,0))+(IF((Y41&gt;AA41),1,0))+(IF((Y42&gt;AA42),1,0))</f>
        <v>9</v>
      </c>
      <c r="AK41" s="52">
        <f>(IF((E40&lt;G40),1,0))+(IF((E41&lt;G41),1,0))+(IF((E42&lt;G42),1,0))+(IF((I40&lt;K40),1,0))+(IF((I41&lt;K41),1,0))+(IF((I42&lt;K42),1,0))+(IF((M40&lt;O40),1,0))+(IF((M41&lt;O41),1,0))+(IF((M42&lt;O42),1,0))+(IF((Q40&lt;S40),1,0))+(IF((Q41&lt;S41),1,0))+(IF((Q42&lt;S42),1,0))+(IF((U40&lt;W40),1,0))+(IF((U41&lt;W41),1,0))+(IF((U42&lt;W42),1,0))+(IF((Y40&lt;AA40),1,0))+(IF((Y41&lt;AA41),1,0))+(IF((Y42&lt;AA42),1,0))</f>
        <v>2</v>
      </c>
      <c r="AL41" s="53">
        <f>AJ41-AK41</f>
        <v>7</v>
      </c>
      <c r="AM41" s="8">
        <f>SUM(E40:E42,I40:I42,M40:M42,Q40:Q42,U40:U42,Y40:Y42)</f>
        <v>224</v>
      </c>
      <c r="AN41" s="8">
        <f>SUM(G40:G42,K40:K42,O40:O42,S40:S42,W40:W42,AA40:AA42)</f>
        <v>161</v>
      </c>
      <c r="AO41" s="10">
        <f>AM41-AN41</f>
        <v>63</v>
      </c>
      <c r="AS41" s="74"/>
      <c r="AT41" s="74"/>
      <c r="AU41" s="74"/>
      <c r="AV41" s="74"/>
      <c r="AW41" s="74"/>
      <c r="AX41" s="74"/>
      <c r="BC41" s="73"/>
      <c r="BD41" s="73"/>
      <c r="BE41" s="73"/>
      <c r="BF41" s="73"/>
      <c r="BG41" s="73"/>
      <c r="BH41" s="73"/>
      <c r="BI41" s="73"/>
    </row>
    <row r="42" spans="1:62" ht="12" customHeight="1" x14ac:dyDescent="0.15">
      <c r="C42" s="138"/>
      <c r="D42" s="200" t="s">
        <v>68</v>
      </c>
      <c r="E42" s="162" t="str">
        <f>IF(W30="","",W30)</f>
        <v/>
      </c>
      <c r="F42" s="154" t="str">
        <f t="shared" si="4"/>
        <v/>
      </c>
      <c r="G42" s="163" t="str">
        <f>IF(U30="","",U30)</f>
        <v/>
      </c>
      <c r="H42" s="377"/>
      <c r="I42" s="169" t="str">
        <f>IF(W33="","",W33)</f>
        <v/>
      </c>
      <c r="J42" s="154" t="str">
        <f t="shared" si="5"/>
        <v/>
      </c>
      <c r="K42" s="163" t="str">
        <f>IF(U33="","",U33)</f>
        <v/>
      </c>
      <c r="L42" s="377"/>
      <c r="M42" s="163">
        <f>IF(W36="","",W36)</f>
        <v>17</v>
      </c>
      <c r="N42" s="154" t="str">
        <f t="shared" si="6"/>
        <v>-</v>
      </c>
      <c r="O42" s="163">
        <f>IF(U36="","",U36)</f>
        <v>21</v>
      </c>
      <c r="P42" s="377"/>
      <c r="Q42" s="169" t="str">
        <f>IF(W39="","",W39)</f>
        <v/>
      </c>
      <c r="R42" s="163" t="str">
        <f t="shared" si="7"/>
        <v/>
      </c>
      <c r="S42" s="163" t="str">
        <f>IF(U39="","",U39)</f>
        <v/>
      </c>
      <c r="T42" s="377"/>
      <c r="U42" s="398"/>
      <c r="V42" s="399"/>
      <c r="W42" s="399"/>
      <c r="X42" s="400"/>
      <c r="Y42" s="153"/>
      <c r="Z42" s="154" t="str">
        <f t="shared" si="3"/>
        <v/>
      </c>
      <c r="AA42" s="155"/>
      <c r="AB42" s="379"/>
      <c r="AC42" s="14">
        <f>AH41</f>
        <v>4</v>
      </c>
      <c r="AD42" s="15" t="s">
        <v>14</v>
      </c>
      <c r="AE42" s="15">
        <f>AI41</f>
        <v>1</v>
      </c>
      <c r="AF42" s="16" t="s">
        <v>11</v>
      </c>
      <c r="AG42" s="62"/>
      <c r="AH42" s="23"/>
      <c r="AI42" s="24"/>
      <c r="AJ42" s="58"/>
      <c r="AK42" s="59"/>
      <c r="AL42" s="28"/>
      <c r="AM42" s="24"/>
      <c r="AN42" s="24"/>
      <c r="AO42" s="28"/>
      <c r="AS42" s="74"/>
      <c r="AT42" s="74"/>
      <c r="AU42" s="74"/>
      <c r="AV42" s="74"/>
      <c r="AW42" s="74"/>
      <c r="AX42" s="74"/>
      <c r="BC42" s="73"/>
      <c r="BD42" s="73"/>
      <c r="BE42" s="73"/>
      <c r="BF42" s="73"/>
      <c r="BG42" s="73"/>
      <c r="BH42" s="73"/>
      <c r="BI42" s="73"/>
    </row>
    <row r="43" spans="1:62" ht="12" customHeight="1" x14ac:dyDescent="0.15">
      <c r="C43" s="139" t="s">
        <v>72</v>
      </c>
      <c r="D43" s="204" t="s">
        <v>30</v>
      </c>
      <c r="E43" s="170">
        <f>IF(AA28="","",AA28)</f>
        <v>11</v>
      </c>
      <c r="F43" s="165" t="str">
        <f t="shared" si="4"/>
        <v>-</v>
      </c>
      <c r="G43" s="171">
        <f>IF(Y28="","",Y28)</f>
        <v>21</v>
      </c>
      <c r="H43" s="171" t="str">
        <f>IF(AB28="","",IF(AB28="○","×",IF(AB28="×","○")))</f>
        <v>×</v>
      </c>
      <c r="I43" s="172">
        <f>IF(AA31="","",AA31)</f>
        <v>13</v>
      </c>
      <c r="J43" s="165" t="str">
        <f t="shared" si="5"/>
        <v>-</v>
      </c>
      <c r="K43" s="171">
        <f>IF(Y31="","",Y31)</f>
        <v>21</v>
      </c>
      <c r="L43" s="215" t="str">
        <f>IF(AB31="","",IF(AB31="○","×",IF(AB31="×","○")))</f>
        <v>×</v>
      </c>
      <c r="M43" s="171">
        <f>IF(AA34="","",AA34)</f>
        <v>9</v>
      </c>
      <c r="N43" s="165" t="str">
        <f t="shared" si="6"/>
        <v>-</v>
      </c>
      <c r="O43" s="171">
        <f>IF(Y34="","",Y34)</f>
        <v>21</v>
      </c>
      <c r="P43" s="215" t="str">
        <f>IF(AB34="","",IF(AB34="○","×",IF(AB34="×","○")))</f>
        <v>×</v>
      </c>
      <c r="Q43" s="172">
        <f>IF(AA37="","",AA37)</f>
        <v>14</v>
      </c>
      <c r="R43" s="165" t="str">
        <f t="shared" si="7"/>
        <v>-</v>
      </c>
      <c r="S43" s="171">
        <f>IF(Y37="","",Y37)</f>
        <v>21</v>
      </c>
      <c r="T43" s="215" t="str">
        <f>IF(AB37="","",IF(AB37="○","×",IF(AB37="×","○")))</f>
        <v>×</v>
      </c>
      <c r="U43" s="172">
        <f>IF(AA40="","",AA40)</f>
        <v>14</v>
      </c>
      <c r="V43" s="165" t="str">
        <f>IF(U43="","","-")</f>
        <v>-</v>
      </c>
      <c r="W43" s="171">
        <f>IF(Y40="","",Y40)</f>
        <v>21</v>
      </c>
      <c r="X43" s="215" t="str">
        <f>IF(AB40="","",IF(AB40="○","×",IF(AB40="×","○")))</f>
        <v>×</v>
      </c>
      <c r="Y43" s="380"/>
      <c r="Z43" s="381"/>
      <c r="AA43" s="381"/>
      <c r="AB43" s="382"/>
      <c r="AC43" s="309" t="s">
        <v>217</v>
      </c>
      <c r="AD43" s="340"/>
      <c r="AE43" s="340"/>
      <c r="AF43" s="341"/>
      <c r="AG43" s="63"/>
      <c r="AH43" s="7"/>
      <c r="AI43" s="8"/>
      <c r="AJ43" s="51"/>
      <c r="AK43" s="52"/>
      <c r="AL43" s="10"/>
      <c r="AM43" s="8"/>
      <c r="AN43" s="8"/>
      <c r="AO43" s="10"/>
      <c r="AS43" s="140"/>
      <c r="AT43" s="140"/>
      <c r="AU43" s="140"/>
      <c r="AV43" s="140"/>
      <c r="AW43" s="140"/>
      <c r="AX43" s="140"/>
      <c r="AY43" s="140"/>
      <c r="AZ43" s="140"/>
      <c r="BA43" s="141"/>
      <c r="BB43" s="141"/>
      <c r="BJ43" s="74"/>
    </row>
    <row r="44" spans="1:62" ht="12" customHeight="1" x14ac:dyDescent="0.15">
      <c r="C44" s="138" t="s">
        <v>166</v>
      </c>
      <c r="D44" s="200" t="s">
        <v>30</v>
      </c>
      <c r="E44" s="162">
        <f>IF(AA29="","",AA29)</f>
        <v>16</v>
      </c>
      <c r="F44" s="154" t="str">
        <f t="shared" si="4"/>
        <v>-</v>
      </c>
      <c r="G44" s="163">
        <f>IF(Y29="","",Y29)</f>
        <v>21</v>
      </c>
      <c r="H44" s="163" t="str">
        <f>IF(J32="","",J32)</f>
        <v/>
      </c>
      <c r="I44" s="169">
        <f>IF(AA32="","",AA32)</f>
        <v>13</v>
      </c>
      <c r="J44" s="154" t="str">
        <f t="shared" si="5"/>
        <v>-</v>
      </c>
      <c r="K44" s="163">
        <f>IF(Y32="","",Y32)</f>
        <v>21</v>
      </c>
      <c r="L44" s="216" t="str">
        <f>IF(N38="","",N38)</f>
        <v>-</v>
      </c>
      <c r="M44" s="163">
        <f>IF(AA35="","",AA35)</f>
        <v>16</v>
      </c>
      <c r="N44" s="154" t="str">
        <f t="shared" si="6"/>
        <v>-</v>
      </c>
      <c r="O44" s="163">
        <f>IF(Y35="","",Y35)</f>
        <v>21</v>
      </c>
      <c r="P44" s="216" t="str">
        <f>IF(R38="","",R38)</f>
        <v/>
      </c>
      <c r="Q44" s="169">
        <f>IF(AA38="","",AA38)</f>
        <v>18</v>
      </c>
      <c r="R44" s="154" t="str">
        <f t="shared" si="7"/>
        <v>-</v>
      </c>
      <c r="S44" s="163">
        <f>IF(Y38="","",Y38)</f>
        <v>21</v>
      </c>
      <c r="T44" s="216" t="str">
        <f>IF(V38="","",V38)</f>
        <v>-</v>
      </c>
      <c r="U44" s="169">
        <f>IF(AA41="","",AA41)</f>
        <v>12</v>
      </c>
      <c r="V44" s="154" t="str">
        <f>IF(U44="","","-")</f>
        <v>-</v>
      </c>
      <c r="W44" s="163">
        <f>IF(Y41="","",Y41)</f>
        <v>21</v>
      </c>
      <c r="X44" s="216" t="str">
        <f>IF(Z38="","",Z38)</f>
        <v>-</v>
      </c>
      <c r="Y44" s="383"/>
      <c r="Z44" s="384"/>
      <c r="AA44" s="384"/>
      <c r="AB44" s="385"/>
      <c r="AC44" s="312"/>
      <c r="AD44" s="313"/>
      <c r="AE44" s="313"/>
      <c r="AF44" s="314"/>
      <c r="AG44" s="63"/>
      <c r="AH44" s="7">
        <f>COUNTIF(E43:AB45,"○")</f>
        <v>0</v>
      </c>
      <c r="AI44" s="8">
        <f>COUNTIF(E43:AB45,"×")</f>
        <v>5</v>
      </c>
      <c r="AJ44" s="51">
        <f>(IF((E43&gt;G43),1,0))+(IF((E44&gt;G44),1,0))+(IF((E45&gt;G45),1,0))+(IF((I43&gt;K43),1,0))+(IF((I44&gt;K44),1,0))+(IF((I45&gt;K45),1,0))+(IF((M43&gt;O43),1,0))+(IF((M44&gt;O44),1,0))+(IF((M45&gt;O45),1,0))+(IF((Q43&gt;S43),1,0))+(IF((Q44&gt;S44),1,0))+(IF((Q45&gt;S45),1,0))+(IF((U43&gt;W43),1,0))+(IF((U44&gt;W44),1,0))+(IF((U45&gt;W45),1,0))+(IF((Y43&gt;AA43),1,0))+(IF((Y44&gt;AA44),1,0))+(IF((Y45&gt;AA45),1,0))</f>
        <v>0</v>
      </c>
      <c r="AK44" s="52">
        <f>(IF((E43&lt;G43),1,0))+(IF((E44&lt;G44),1,0))+(IF((E45&lt;G45),1,0))+(IF((I43&lt;K43),1,0))+(IF((I44&lt;K44),1,0))+(IF((I45&lt;K45),1,0))+(IF((M43&lt;O43),1,0))+(IF((M44&lt;O44),1,0))+(IF((M45&lt;O45),1,0))+(IF((Q43&lt;S43),1,0))+(IF((Q44&lt;S44),1,0))+(IF((Q45&lt;S45),1,0))+(IF((U43&lt;W43),1,0))+(IF((U44&lt;W44),1,0))+(IF((U45&lt;W45),1,0))+(IF((Y43&lt;AA43),1,0))+(IF((Y44&lt;AA44),1,0))+(IF((Y45&lt;AA45),1,0))</f>
        <v>10</v>
      </c>
      <c r="AL44" s="53">
        <f>AJ44-AK44</f>
        <v>-10</v>
      </c>
      <c r="AM44" s="8">
        <f>SUM(E43:E45,I43:I45,M43:M45,Q43:Q45,U43:U45,Y43:Y45)</f>
        <v>136</v>
      </c>
      <c r="AN44" s="8">
        <f>SUM(G43:G45,K43:K45,O43:O45,S43:S45,W43:W45,AA43:AA45)</f>
        <v>210</v>
      </c>
      <c r="AO44" s="10">
        <f>AM44-AN44</f>
        <v>-74</v>
      </c>
      <c r="AS44" s="140"/>
      <c r="AT44" s="140"/>
      <c r="AU44" s="140"/>
      <c r="AV44" s="140"/>
      <c r="AW44" s="140"/>
      <c r="AX44" s="140"/>
      <c r="AY44" s="140"/>
      <c r="AZ44" s="140"/>
      <c r="BA44" s="141"/>
      <c r="BB44" s="141"/>
      <c r="BJ44" s="74"/>
    </row>
    <row r="45" spans="1:62" ht="12" customHeight="1" thickBot="1" x14ac:dyDescent="0.2">
      <c r="C45" s="142"/>
      <c r="D45" s="205" t="s">
        <v>68</v>
      </c>
      <c r="E45" s="173" t="str">
        <f>IF(AA30="","",AA30)</f>
        <v/>
      </c>
      <c r="F45" s="174" t="str">
        <f t="shared" si="4"/>
        <v/>
      </c>
      <c r="G45" s="175" t="str">
        <f>IF(Y30="","",Y30)</f>
        <v/>
      </c>
      <c r="H45" s="175" t="str">
        <f>IF(J33="","",J33)</f>
        <v/>
      </c>
      <c r="I45" s="176" t="str">
        <f>IF(AA33="","",AA33)</f>
        <v/>
      </c>
      <c r="J45" s="174" t="str">
        <f t="shared" si="5"/>
        <v/>
      </c>
      <c r="K45" s="175" t="str">
        <f>IF(Y33="","",Y33)</f>
        <v/>
      </c>
      <c r="L45" s="217" t="str">
        <f>IF(N39="","",N39)</f>
        <v>-</v>
      </c>
      <c r="M45" s="175" t="str">
        <f>IF(AA36="","",AA36)</f>
        <v/>
      </c>
      <c r="N45" s="174" t="str">
        <f t="shared" si="6"/>
        <v/>
      </c>
      <c r="O45" s="175" t="str">
        <f>IF(Y36="","",Y36)</f>
        <v/>
      </c>
      <c r="P45" s="217" t="str">
        <f>IF(R39="","",R39)</f>
        <v/>
      </c>
      <c r="Q45" s="176" t="str">
        <f>IF(AA39="","",AA39)</f>
        <v/>
      </c>
      <c r="R45" s="174" t="str">
        <f t="shared" si="7"/>
        <v/>
      </c>
      <c r="S45" s="175" t="str">
        <f>IF(Y39="","",Y39)</f>
        <v/>
      </c>
      <c r="T45" s="217" t="str">
        <f>IF(V39="","",V39)</f>
        <v/>
      </c>
      <c r="U45" s="176" t="str">
        <f>IF(AA42="","",AA42)</f>
        <v/>
      </c>
      <c r="V45" s="174" t="str">
        <f>IF(U45="","","-")</f>
        <v/>
      </c>
      <c r="W45" s="175" t="str">
        <f>IF(Y42="","",Y42)</f>
        <v/>
      </c>
      <c r="X45" s="217" t="str">
        <f>IF(Z39="","",Z39)</f>
        <v/>
      </c>
      <c r="Y45" s="386"/>
      <c r="Z45" s="387"/>
      <c r="AA45" s="387"/>
      <c r="AB45" s="388"/>
      <c r="AC45" s="29">
        <f>AH44</f>
        <v>0</v>
      </c>
      <c r="AD45" s="30" t="s">
        <v>14</v>
      </c>
      <c r="AE45" s="30">
        <f>AI44</f>
        <v>5</v>
      </c>
      <c r="AF45" s="31" t="s">
        <v>11</v>
      </c>
      <c r="AG45" s="63"/>
      <c r="AH45" s="23"/>
      <c r="AI45" s="24"/>
      <c r="AJ45" s="58"/>
      <c r="AK45" s="59"/>
      <c r="AL45" s="28"/>
      <c r="AM45" s="24"/>
      <c r="AN45" s="24"/>
      <c r="AO45" s="28"/>
      <c r="AS45" s="140"/>
      <c r="AT45" s="140"/>
      <c r="AU45" s="140"/>
      <c r="AV45" s="140"/>
      <c r="AW45" s="140"/>
      <c r="AX45" s="140"/>
      <c r="AY45" s="140"/>
      <c r="AZ45" s="140"/>
      <c r="BA45" s="141"/>
      <c r="BB45" s="141"/>
      <c r="BJ45" s="74"/>
    </row>
    <row r="46" spans="1:62" ht="12.3" customHeight="1" x14ac:dyDescent="0.2">
      <c r="C46" s="67"/>
      <c r="D46" s="70"/>
      <c r="E46" s="71"/>
      <c r="F46" s="72"/>
      <c r="G46" s="71"/>
      <c r="H46" s="71"/>
      <c r="I46" s="68"/>
      <c r="J46" s="69"/>
      <c r="K46" s="68"/>
      <c r="L46" s="68"/>
      <c r="M46" s="68"/>
      <c r="N46" s="69"/>
      <c r="O46" s="68"/>
      <c r="P46" s="68"/>
      <c r="Q46" s="68"/>
      <c r="R46" s="69"/>
      <c r="S46" s="68"/>
      <c r="T46" s="68"/>
      <c r="U46" s="68"/>
      <c r="V46" s="68"/>
      <c r="W46" s="68"/>
      <c r="X46" s="68"/>
      <c r="AC46" s="86"/>
      <c r="AD46" s="78"/>
      <c r="AE46" s="76"/>
      <c r="AF46" s="77"/>
      <c r="AG46" s="76"/>
      <c r="AH46" s="76"/>
      <c r="AI46" s="76"/>
      <c r="AJ46" s="77"/>
      <c r="AK46" s="76"/>
      <c r="AL46" s="76"/>
      <c r="AM46" s="76"/>
      <c r="AN46" s="77"/>
      <c r="AO46" s="76"/>
      <c r="AP46" s="76"/>
      <c r="AQ46" s="76"/>
      <c r="AR46" s="76"/>
      <c r="AS46" s="76"/>
      <c r="AT46" s="76"/>
      <c r="AU46" s="75"/>
      <c r="AV46" s="75"/>
      <c r="AW46" s="75"/>
      <c r="AX46" s="75"/>
    </row>
    <row r="47" spans="1:62" ht="12.3" customHeight="1" thickBot="1" x14ac:dyDescent="0.25">
      <c r="A47" s="185"/>
      <c r="B47" s="185"/>
      <c r="C47" s="191"/>
      <c r="D47" s="192"/>
      <c r="E47" s="193"/>
      <c r="F47" s="194"/>
      <c r="G47" s="193"/>
      <c r="H47" s="193"/>
      <c r="I47" s="195"/>
      <c r="J47" s="196"/>
      <c r="K47" s="195"/>
      <c r="L47" s="195"/>
      <c r="M47" s="195"/>
      <c r="N47" s="196"/>
      <c r="O47" s="195"/>
      <c r="P47" s="195"/>
      <c r="Q47" s="195"/>
      <c r="R47" s="196"/>
      <c r="S47" s="195"/>
      <c r="T47" s="195"/>
      <c r="U47" s="195"/>
      <c r="V47" s="195"/>
      <c r="W47" s="195"/>
      <c r="X47" s="195"/>
      <c r="Y47" s="185"/>
      <c r="Z47" s="185"/>
      <c r="AA47" s="185"/>
      <c r="AB47" s="185"/>
      <c r="AC47" s="186"/>
      <c r="AD47" s="187"/>
      <c r="AE47" s="197"/>
      <c r="AF47" s="198"/>
      <c r="AG47" s="197"/>
      <c r="AH47" s="197"/>
      <c r="AI47" s="197"/>
      <c r="AJ47" s="198"/>
      <c r="AK47" s="197"/>
      <c r="AL47" s="197"/>
      <c r="AM47" s="197"/>
      <c r="AN47" s="198"/>
      <c r="AO47" s="197"/>
      <c r="AP47" s="197"/>
      <c r="AQ47" s="197"/>
      <c r="AR47" s="197"/>
      <c r="AS47" s="197"/>
      <c r="AT47" s="197"/>
      <c r="AU47" s="190"/>
      <c r="AV47" s="190"/>
      <c r="AW47" s="190"/>
      <c r="AX47" s="190"/>
      <c r="AY47" s="185"/>
      <c r="AZ47" s="185"/>
      <c r="BA47" s="185"/>
      <c r="BB47" s="185"/>
    </row>
    <row r="48" spans="1:62" ht="12.3" customHeight="1" x14ac:dyDescent="0.2">
      <c r="C48" s="67"/>
      <c r="D48" s="70"/>
      <c r="E48" s="71"/>
      <c r="F48" s="72"/>
      <c r="G48" s="71"/>
      <c r="H48" s="71"/>
      <c r="I48" s="68"/>
      <c r="J48" s="69"/>
      <c r="K48" s="68"/>
      <c r="L48" s="68"/>
      <c r="M48" s="68"/>
      <c r="N48" s="69"/>
      <c r="O48" s="68"/>
      <c r="P48" s="68"/>
      <c r="Q48" s="68"/>
      <c r="R48" s="69"/>
      <c r="S48" s="68"/>
      <c r="T48" s="68"/>
      <c r="U48" s="68"/>
      <c r="V48" s="68"/>
      <c r="W48" s="68"/>
      <c r="X48" s="68"/>
      <c r="AC48" s="86"/>
      <c r="AD48" s="78"/>
      <c r="AE48" s="76"/>
      <c r="AF48" s="77"/>
      <c r="AG48" s="76"/>
      <c r="AH48" s="76"/>
      <c r="AI48" s="76"/>
      <c r="AJ48" s="77"/>
      <c r="AK48" s="76"/>
      <c r="AL48" s="76"/>
      <c r="AM48" s="76"/>
      <c r="AN48" s="77"/>
      <c r="AO48" s="76"/>
      <c r="AP48" s="76"/>
      <c r="AQ48" s="76"/>
      <c r="AR48" s="76"/>
      <c r="AS48" s="76"/>
      <c r="AT48" s="76"/>
      <c r="AU48" s="75"/>
      <c r="AV48" s="75"/>
      <c r="AW48" s="75"/>
      <c r="AX48" s="75"/>
    </row>
    <row r="49" spans="2:61" ht="12.3" customHeight="1" x14ac:dyDescent="0.2">
      <c r="B49" s="74"/>
      <c r="C49" s="462" t="s">
        <v>169</v>
      </c>
      <c r="D49" s="462"/>
      <c r="E49" s="462"/>
      <c r="F49" s="462"/>
      <c r="G49" s="462"/>
      <c r="H49" s="462"/>
      <c r="I49" s="462"/>
      <c r="J49" s="462"/>
      <c r="K49" s="462"/>
      <c r="L49" s="462"/>
      <c r="M49" s="462"/>
      <c r="N49" s="462"/>
      <c r="O49" s="462"/>
      <c r="P49" s="462"/>
      <c r="Q49" s="464" t="s">
        <v>59</v>
      </c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74"/>
      <c r="AQ49" s="74"/>
      <c r="AR49" s="74"/>
      <c r="AS49" s="74"/>
      <c r="AT49" s="74"/>
      <c r="AU49" s="74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</row>
    <row r="50" spans="2:61" ht="12.3" customHeight="1" x14ac:dyDescent="0.2">
      <c r="B50" s="74"/>
      <c r="C50" s="462"/>
      <c r="D50" s="462"/>
      <c r="E50" s="462"/>
      <c r="F50" s="462"/>
      <c r="G50" s="462"/>
      <c r="H50" s="462"/>
      <c r="I50" s="462"/>
      <c r="J50" s="462"/>
      <c r="K50" s="462"/>
      <c r="L50" s="462"/>
      <c r="M50" s="462"/>
      <c r="N50" s="462"/>
      <c r="O50" s="462"/>
      <c r="P50" s="462"/>
      <c r="Q50" s="464"/>
      <c r="R50" s="464"/>
      <c r="S50" s="464"/>
      <c r="T50" s="464"/>
      <c r="U50" s="464"/>
      <c r="V50" s="464"/>
      <c r="W50" s="464"/>
      <c r="X50" s="464"/>
      <c r="Y50" s="464"/>
      <c r="Z50" s="464"/>
      <c r="AA50" s="464"/>
      <c r="AB50" s="464"/>
      <c r="AC50" s="209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</row>
    <row r="51" spans="2:61" ht="12.3" customHeight="1" thickBot="1" x14ac:dyDescent="0.25">
      <c r="B51" s="74"/>
      <c r="C51" s="463"/>
      <c r="D51" s="463"/>
      <c r="E51" s="463"/>
      <c r="F51" s="463"/>
      <c r="G51" s="463"/>
      <c r="H51" s="463"/>
      <c r="I51" s="463"/>
      <c r="J51" s="463"/>
      <c r="K51" s="463"/>
      <c r="L51" s="463"/>
      <c r="M51" s="463"/>
      <c r="N51" s="463"/>
      <c r="O51" s="463"/>
      <c r="P51" s="463"/>
      <c r="Q51" s="465"/>
      <c r="R51" s="465"/>
      <c r="S51" s="465"/>
      <c r="T51" s="465"/>
      <c r="U51" s="465"/>
      <c r="V51" s="465"/>
      <c r="W51" s="465"/>
      <c r="X51" s="465"/>
      <c r="Y51" s="466"/>
      <c r="Z51" s="466"/>
      <c r="AA51" s="466"/>
      <c r="AB51" s="466"/>
      <c r="AC51" s="96"/>
      <c r="AD51" s="96"/>
      <c r="AE51" s="96"/>
      <c r="AF51" s="96"/>
      <c r="AG51" s="96"/>
      <c r="AH51" s="96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</row>
    <row r="52" spans="2:61" ht="12" customHeight="1" x14ac:dyDescent="0.2">
      <c r="C52" s="436" t="s">
        <v>60</v>
      </c>
      <c r="D52" s="437"/>
      <c r="E52" s="393" t="str">
        <f>C54</f>
        <v>眞鍋浩二</v>
      </c>
      <c r="F52" s="316"/>
      <c r="G52" s="316"/>
      <c r="H52" s="394"/>
      <c r="I52" s="315" t="str">
        <f>C57</f>
        <v>森高遥陽</v>
      </c>
      <c r="J52" s="316"/>
      <c r="K52" s="316"/>
      <c r="L52" s="394"/>
      <c r="M52" s="315" t="str">
        <f>C60</f>
        <v>田岡隼人</v>
      </c>
      <c r="N52" s="316"/>
      <c r="O52" s="316"/>
      <c r="P52" s="394"/>
      <c r="Q52" s="315" t="str">
        <f>C63</f>
        <v>横溝洋治郎</v>
      </c>
      <c r="R52" s="316"/>
      <c r="S52" s="316"/>
      <c r="T52" s="394"/>
      <c r="U52" s="315" t="str">
        <f>C66</f>
        <v>合田義久</v>
      </c>
      <c r="V52" s="316"/>
      <c r="W52" s="316"/>
      <c r="X52" s="394"/>
      <c r="Y52" s="342" t="s">
        <v>5</v>
      </c>
      <c r="Z52" s="343"/>
      <c r="AA52" s="343"/>
      <c r="AB52" s="344"/>
      <c r="AC52" s="145"/>
      <c r="AD52" s="360" t="s">
        <v>7</v>
      </c>
      <c r="AE52" s="361"/>
      <c r="AF52" s="345" t="s">
        <v>8</v>
      </c>
      <c r="AG52" s="347"/>
      <c r="AH52" s="346"/>
      <c r="AI52" s="348" t="s">
        <v>9</v>
      </c>
      <c r="AJ52" s="349"/>
      <c r="AK52" s="350"/>
      <c r="AL52" s="74"/>
      <c r="AM52" s="74"/>
      <c r="AN52" s="74"/>
      <c r="AO52" s="74"/>
      <c r="AP52" s="74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</row>
    <row r="53" spans="2:61" ht="12" customHeight="1" thickBot="1" x14ac:dyDescent="0.25">
      <c r="C53" s="438"/>
      <c r="D53" s="439"/>
      <c r="E53" s="408" t="str">
        <f>C55</f>
        <v>仙波史也</v>
      </c>
      <c r="F53" s="409"/>
      <c r="G53" s="409"/>
      <c r="H53" s="410"/>
      <c r="I53" s="411" t="str">
        <f>C58</f>
        <v>伊藤幸啓</v>
      </c>
      <c r="J53" s="409"/>
      <c r="K53" s="409"/>
      <c r="L53" s="410"/>
      <c r="M53" s="411" t="str">
        <f>C61</f>
        <v>今井隆太</v>
      </c>
      <c r="N53" s="409"/>
      <c r="O53" s="409"/>
      <c r="P53" s="410"/>
      <c r="Q53" s="411" t="str">
        <f>C64</f>
        <v>種市正直</v>
      </c>
      <c r="R53" s="409"/>
      <c r="S53" s="409"/>
      <c r="T53" s="410"/>
      <c r="U53" s="411" t="str">
        <f>C67</f>
        <v>合田拳斗</v>
      </c>
      <c r="V53" s="409"/>
      <c r="W53" s="409"/>
      <c r="X53" s="410"/>
      <c r="Y53" s="318" t="s">
        <v>6</v>
      </c>
      <c r="Z53" s="319"/>
      <c r="AA53" s="319"/>
      <c r="AB53" s="320"/>
      <c r="AC53" s="145"/>
      <c r="AD53" s="146" t="s">
        <v>10</v>
      </c>
      <c r="AE53" s="147" t="s">
        <v>11</v>
      </c>
      <c r="AF53" s="146" t="s">
        <v>4</v>
      </c>
      <c r="AG53" s="147" t="s">
        <v>12</v>
      </c>
      <c r="AH53" s="148" t="s">
        <v>13</v>
      </c>
      <c r="AI53" s="147" t="s">
        <v>4</v>
      </c>
      <c r="AJ53" s="147" t="s">
        <v>12</v>
      </c>
      <c r="AK53" s="148" t="s">
        <v>13</v>
      </c>
      <c r="AL53" s="74"/>
      <c r="AM53" s="74"/>
      <c r="AN53" s="74"/>
      <c r="AO53" s="74"/>
      <c r="AP53" s="74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</row>
    <row r="54" spans="2:61" ht="12" customHeight="1" x14ac:dyDescent="0.15">
      <c r="C54" s="136" t="s">
        <v>79</v>
      </c>
      <c r="D54" s="199" t="s">
        <v>30</v>
      </c>
      <c r="E54" s="431"/>
      <c r="F54" s="432"/>
      <c r="G54" s="432"/>
      <c r="H54" s="433"/>
      <c r="I54" s="32">
        <v>21</v>
      </c>
      <c r="J54" s="33" t="str">
        <f>IF(I54="","","-")</f>
        <v>-</v>
      </c>
      <c r="K54" s="34">
        <v>16</v>
      </c>
      <c r="L54" s="373" t="str">
        <f>IF(I54&lt;&gt;"",IF(I54&gt;K54,IF(I55&gt;K55,"○",IF(I56&gt;K56,"○","×")),IF(I55&gt;K55,IF(I56&gt;K56,"○","×"),"×")),"")</f>
        <v>○</v>
      </c>
      <c r="M54" s="32">
        <v>21</v>
      </c>
      <c r="N54" s="35" t="str">
        <f t="shared" ref="N54:N59" si="8">IF(M54="","","-")</f>
        <v>-</v>
      </c>
      <c r="O54" s="36">
        <v>16</v>
      </c>
      <c r="P54" s="373" t="str">
        <f>IF(M54&lt;&gt;"",IF(M54&gt;O54,IF(M55&gt;O55,"○",IF(M56&gt;O56,"○","×")),IF(M55&gt;O55,IF(M56&gt;O56,"○","×"),"×")),"")</f>
        <v>○</v>
      </c>
      <c r="Q54" s="32">
        <v>21</v>
      </c>
      <c r="R54" s="35" t="str">
        <f t="shared" ref="R54:R62" si="9">IF(Q54="","","-")</f>
        <v>-</v>
      </c>
      <c r="S54" s="36">
        <v>19</v>
      </c>
      <c r="T54" s="373" t="str">
        <f>IF(Q54&lt;&gt;"",IF(Q54&gt;S54,IF(Q55&gt;S55,"○",IF(Q56&gt;S56,"○","×")),IF(Q55&gt;S55,IF(Q56&gt;S56,"○","×"),"×")),"")</f>
        <v>○</v>
      </c>
      <c r="U54" s="32">
        <v>18</v>
      </c>
      <c r="V54" s="35" t="str">
        <f t="shared" ref="V54:V65" si="10">IF(U54="","","-")</f>
        <v>-</v>
      </c>
      <c r="W54" s="36">
        <v>21</v>
      </c>
      <c r="X54" s="374" t="str">
        <f>IF(U54&lt;&gt;"",IF(U54&gt;W54,IF(U55&gt;W55,"○",IF(U56&gt;W56,"○","×")),IF(U55&gt;W55,IF(U56&gt;W56,"○","×"),"×")),"")</f>
        <v>○</v>
      </c>
      <c r="Y54" s="326" t="s">
        <v>206</v>
      </c>
      <c r="Z54" s="327"/>
      <c r="AA54" s="327"/>
      <c r="AB54" s="328"/>
      <c r="AC54" s="50"/>
      <c r="AD54" s="7"/>
      <c r="AE54" s="8"/>
      <c r="AF54" s="51"/>
      <c r="AG54" s="52"/>
      <c r="AH54" s="10"/>
      <c r="AI54" s="8"/>
      <c r="AJ54" s="8"/>
      <c r="AK54" s="10"/>
      <c r="AL54" s="74"/>
      <c r="AM54" s="74"/>
      <c r="AN54" s="74"/>
      <c r="AO54" s="74"/>
      <c r="AP54" s="74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</row>
    <row r="55" spans="2:61" ht="12" customHeight="1" x14ac:dyDescent="0.15">
      <c r="C55" s="136" t="s">
        <v>80</v>
      </c>
      <c r="D55" s="199" t="s">
        <v>30</v>
      </c>
      <c r="E55" s="434"/>
      <c r="F55" s="355"/>
      <c r="G55" s="355"/>
      <c r="H55" s="424"/>
      <c r="I55" s="32">
        <v>21</v>
      </c>
      <c r="J55" s="33" t="str">
        <f>IF(I55="","","-")</f>
        <v>-</v>
      </c>
      <c r="K55" s="37">
        <v>15</v>
      </c>
      <c r="L55" s="366"/>
      <c r="M55" s="32">
        <v>21</v>
      </c>
      <c r="N55" s="33" t="str">
        <f t="shared" si="8"/>
        <v>-</v>
      </c>
      <c r="O55" s="34">
        <v>15</v>
      </c>
      <c r="P55" s="366"/>
      <c r="Q55" s="32">
        <v>21</v>
      </c>
      <c r="R55" s="33" t="str">
        <f t="shared" si="9"/>
        <v>-</v>
      </c>
      <c r="S55" s="34">
        <v>17</v>
      </c>
      <c r="T55" s="366"/>
      <c r="U55" s="32">
        <v>21</v>
      </c>
      <c r="V55" s="33" t="str">
        <f t="shared" si="10"/>
        <v>-</v>
      </c>
      <c r="W55" s="34">
        <v>13</v>
      </c>
      <c r="X55" s="369"/>
      <c r="Y55" s="312"/>
      <c r="Z55" s="313"/>
      <c r="AA55" s="313"/>
      <c r="AB55" s="314"/>
      <c r="AC55" s="50"/>
      <c r="AD55" s="7">
        <f>COUNTIF(E54:X56,"○")</f>
        <v>4</v>
      </c>
      <c r="AE55" s="8">
        <f>COUNTIF(E54:X56,"×")</f>
        <v>0</v>
      </c>
      <c r="AF55" s="51">
        <f>(IF((E54&gt;G54),1,0))+(IF((E55&gt;G55),1,0))+(IF((E56&gt;G56),1,0))+(IF((I54&gt;K54),1,0))+(IF((I55&gt;K55),1,0))+(IF((I56&gt;K56),1,0))+(IF((M54&gt;O54),1,0))+(IF((M55&gt;O55),1,0))+(IF((M56&gt;O56),1,0))+(IF((Q54&gt;S54),1,0))+(IF((Q55&gt;S55),1,0))+(IF((Q56&gt;S56),1,0))+(IF((U54&gt;W54),1,0))+(IF((U55&gt;W55),1,0))+(IF((U56&gt;W56),1,0))</f>
        <v>8</v>
      </c>
      <c r="AG55" s="52">
        <f>(IF((E54&lt;G54),1,0))+(IF((E55&lt;G55),1,0))+(IF((E56&lt;G56),1,0))+(IF((I54&lt;K54),1,0))+(IF((I55&lt;K55),1,0))+(IF((I56&lt;K56),1,0))+(IF((M54&lt;O54),1,0))+(IF((M55&lt;O55),1,0))+(IF((M56&lt;O56),1,0))+(IF((Q54&lt;S54),1,0))+(IF((Q55&lt;S55),1,0))+(IF((Q56&lt;S56),1,0))+(IF((U54&lt;W54),1,0))+(IF((U55&lt;W55),1,0))+(IF((U56&lt;W56),1,0))</f>
        <v>1</v>
      </c>
      <c r="AH55" s="53">
        <f>AF55-AG55</f>
        <v>7</v>
      </c>
      <c r="AI55" s="8">
        <f>SUM(E54:E56,I54:I56,M54:M56,Q54:Q56,U54:U56)</f>
        <v>186</v>
      </c>
      <c r="AJ55" s="8">
        <f>SUM(G54:G56,K54:K56,O54:O56,S54:S56,W54:W56)</f>
        <v>151</v>
      </c>
      <c r="AK55" s="10">
        <f>AI55-AJ55</f>
        <v>35</v>
      </c>
      <c r="AL55" s="74"/>
      <c r="AM55" s="74"/>
      <c r="AN55" s="74"/>
      <c r="AO55" s="74"/>
      <c r="AP55" s="74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</row>
    <row r="56" spans="2:61" ht="12" customHeight="1" x14ac:dyDescent="0.15">
      <c r="C56" s="137"/>
      <c r="D56" s="200" t="s">
        <v>68</v>
      </c>
      <c r="E56" s="435"/>
      <c r="F56" s="426"/>
      <c r="G56" s="426"/>
      <c r="H56" s="427"/>
      <c r="I56" s="38"/>
      <c r="J56" s="33" t="str">
        <f>IF(I56="","","-")</f>
        <v/>
      </c>
      <c r="K56" s="39"/>
      <c r="L56" s="367"/>
      <c r="M56" s="38"/>
      <c r="N56" s="40" t="str">
        <f t="shared" si="8"/>
        <v/>
      </c>
      <c r="O56" s="39"/>
      <c r="P56" s="366"/>
      <c r="Q56" s="32"/>
      <c r="R56" s="33" t="str">
        <f t="shared" si="9"/>
        <v/>
      </c>
      <c r="S56" s="34"/>
      <c r="T56" s="366"/>
      <c r="U56" s="32">
        <v>21</v>
      </c>
      <c r="V56" s="33" t="str">
        <f t="shared" si="10"/>
        <v>-</v>
      </c>
      <c r="W56" s="34">
        <v>19</v>
      </c>
      <c r="X56" s="369"/>
      <c r="Y56" s="14">
        <f>AD55</f>
        <v>4</v>
      </c>
      <c r="Z56" s="15" t="s">
        <v>14</v>
      </c>
      <c r="AA56" s="15">
        <f>AE55</f>
        <v>0</v>
      </c>
      <c r="AB56" s="16" t="s">
        <v>11</v>
      </c>
      <c r="AC56" s="50"/>
      <c r="AD56" s="7"/>
      <c r="AE56" s="8"/>
      <c r="AF56" s="51"/>
      <c r="AG56" s="52"/>
      <c r="AH56" s="10"/>
      <c r="AI56" s="8"/>
      <c r="AJ56" s="8"/>
      <c r="AK56" s="10"/>
      <c r="AL56" s="74"/>
      <c r="AM56" s="74"/>
      <c r="AN56" s="74"/>
      <c r="AO56" s="74"/>
      <c r="AP56" s="74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</row>
    <row r="57" spans="2:61" ht="12" customHeight="1" x14ac:dyDescent="0.15">
      <c r="C57" s="136" t="s">
        <v>163</v>
      </c>
      <c r="D57" s="206" t="s">
        <v>165</v>
      </c>
      <c r="E57" s="41">
        <f>IF(K54="","",K54)</f>
        <v>16</v>
      </c>
      <c r="F57" s="33" t="str">
        <f t="shared" ref="F57:F68" si="11">IF(E57="","","-")</f>
        <v>-</v>
      </c>
      <c r="G57" s="1">
        <f>IF(I54="","",I54)</f>
        <v>21</v>
      </c>
      <c r="H57" s="458" t="str">
        <f>IF(L54="","",IF(L54="○","×",IF(L54="×","○")))</f>
        <v>×</v>
      </c>
      <c r="I57" s="351"/>
      <c r="J57" s="352"/>
      <c r="K57" s="352"/>
      <c r="L57" s="423"/>
      <c r="M57" s="32">
        <v>15</v>
      </c>
      <c r="N57" s="33" t="str">
        <f t="shared" si="8"/>
        <v>-</v>
      </c>
      <c r="O57" s="34">
        <v>21</v>
      </c>
      <c r="P57" s="372" t="str">
        <f>IF(M57&lt;&gt;"",IF(M57&gt;O57,IF(M58&gt;O58,"○",IF(M59&gt;O59,"○","×")),IF(M58&gt;O58,IF(M59&gt;O59,"○","×"),"×")),"")</f>
        <v>×</v>
      </c>
      <c r="Q57" s="54">
        <v>21</v>
      </c>
      <c r="R57" s="44" t="str">
        <f t="shared" si="9"/>
        <v>-</v>
      </c>
      <c r="S57" s="55">
        <v>18</v>
      </c>
      <c r="T57" s="372" t="str">
        <f>IF(Q57&lt;&gt;"",IF(Q57&gt;S57,IF(Q58&gt;S58,"○",IF(Q59&gt;S59,"○","×")),IF(Q58&gt;S58,IF(Q59&gt;S59,"○","×"),"×")),"")</f>
        <v>×</v>
      </c>
      <c r="U57" s="54">
        <v>14</v>
      </c>
      <c r="V57" s="44" t="str">
        <f t="shared" si="10"/>
        <v>-</v>
      </c>
      <c r="W57" s="55">
        <v>21</v>
      </c>
      <c r="X57" s="368" t="str">
        <f>IF(U57&lt;&gt;"",IF(U57&gt;W57,IF(U58&gt;W58,"○",IF(U59&gt;W59,"○","×")),IF(U58&gt;W58,IF(U59&gt;W59,"○","×"),"×")),"")</f>
        <v>×</v>
      </c>
      <c r="Y57" s="309" t="s">
        <v>214</v>
      </c>
      <c r="Z57" s="310"/>
      <c r="AA57" s="310"/>
      <c r="AB57" s="311"/>
      <c r="AC57" s="50"/>
      <c r="AD57" s="20"/>
      <c r="AE57" s="21"/>
      <c r="AF57" s="56"/>
      <c r="AG57" s="57"/>
      <c r="AH57" s="22"/>
      <c r="AI57" s="21"/>
      <c r="AJ57" s="21"/>
      <c r="AK57" s="22"/>
      <c r="AL57" s="74"/>
      <c r="AM57" s="74"/>
      <c r="AN57" s="179" t="s">
        <v>26</v>
      </c>
      <c r="AO57" s="179"/>
      <c r="AP57" s="180"/>
      <c r="AQ57" s="180"/>
      <c r="AR57" s="180"/>
      <c r="AS57" s="180"/>
      <c r="AT57" s="180"/>
      <c r="AU57" s="180"/>
      <c r="AV57" s="180"/>
      <c r="AW57" s="181"/>
      <c r="AX57" s="181"/>
      <c r="AY57" s="181"/>
      <c r="AZ57" s="181"/>
      <c r="BA57" s="181"/>
      <c r="BB57" s="181"/>
      <c r="BC57" s="73"/>
      <c r="BG57" s="73"/>
      <c r="BH57" s="73"/>
      <c r="BI57" s="73"/>
    </row>
    <row r="58" spans="2:61" ht="12" customHeight="1" x14ac:dyDescent="0.15">
      <c r="C58" s="136" t="s">
        <v>164</v>
      </c>
      <c r="D58" s="199" t="s">
        <v>165</v>
      </c>
      <c r="E58" s="41">
        <f>IF(K55="","",K55)</f>
        <v>15</v>
      </c>
      <c r="F58" s="33" t="str">
        <f t="shared" si="11"/>
        <v>-</v>
      </c>
      <c r="G58" s="1">
        <f>IF(I55="","",I55)</f>
        <v>21</v>
      </c>
      <c r="H58" s="459" t="str">
        <f>IF(J55="","",J55)</f>
        <v>-</v>
      </c>
      <c r="I58" s="354"/>
      <c r="J58" s="355"/>
      <c r="K58" s="355"/>
      <c r="L58" s="424"/>
      <c r="M58" s="32">
        <v>10</v>
      </c>
      <c r="N58" s="33" t="str">
        <f t="shared" si="8"/>
        <v>-</v>
      </c>
      <c r="O58" s="34">
        <v>21</v>
      </c>
      <c r="P58" s="366"/>
      <c r="Q58" s="32">
        <v>14</v>
      </c>
      <c r="R58" s="33" t="str">
        <f t="shared" si="9"/>
        <v>-</v>
      </c>
      <c r="S58" s="34">
        <v>21</v>
      </c>
      <c r="T58" s="366"/>
      <c r="U58" s="32">
        <v>12</v>
      </c>
      <c r="V58" s="33" t="str">
        <f t="shared" si="10"/>
        <v>-</v>
      </c>
      <c r="W58" s="34">
        <v>21</v>
      </c>
      <c r="X58" s="369"/>
      <c r="Y58" s="312"/>
      <c r="Z58" s="313"/>
      <c r="AA58" s="313"/>
      <c r="AB58" s="314"/>
      <c r="AC58" s="50"/>
      <c r="AD58" s="7">
        <f>COUNTIF(E57:X59,"○")</f>
        <v>0</v>
      </c>
      <c r="AE58" s="8">
        <f>COUNTIF(E57:X59,"×")</f>
        <v>4</v>
      </c>
      <c r="AF58" s="51">
        <f>(IF((E57&gt;G57),1,0))+(IF((E58&gt;G58),1,0))+(IF((E59&gt;G59),1,0))+(IF((I57&gt;K57),1,0))+(IF((I58&gt;K58),1,0))+(IF((I59&gt;K59),1,0))+(IF((M57&gt;O57),1,0))+(IF((M58&gt;O58),1,0))+(IF((M59&gt;O59),1,0))+(IF((Q57&gt;S57),1,0))+(IF((Q58&gt;S58),1,0))+(IF((Q59&gt;S59),1,0))+(IF((U57&gt;W57),1,0))+(IF((U58&gt;W58),1,0))+(IF((U59&gt;W59),1,0))</f>
        <v>1</v>
      </c>
      <c r="AG58" s="52">
        <f>(IF((E57&lt;G57),1,0))+(IF((E58&lt;G58),1,0))+(IF((E59&lt;G59),1,0))+(IF((I57&lt;K57),1,0))+(IF((I58&lt;K58),1,0))+(IF((I59&lt;K59),1,0))+(IF((M57&lt;O57),1,0))+(IF((M58&lt;O58),1,0))+(IF((M59&lt;O59),1,0))+(IF((Q57&lt;S57),1,0))+(IF((Q58&lt;S58),1,0))+(IF((Q59&lt;S59),1,0))+(IF((U57&lt;W57),1,0))+(IF((U58&lt;W58),1,0))+(IF((U59&lt;W59),1,0))</f>
        <v>8</v>
      </c>
      <c r="AH58" s="53">
        <f>AF58-AG58</f>
        <v>-7</v>
      </c>
      <c r="AI58" s="8">
        <f>SUM(E57:E59,I57:I59,M57:M59,Q57:Q59,U57:U59)</f>
        <v>130</v>
      </c>
      <c r="AJ58" s="8">
        <f>SUM(G57:G59,K57:K59,O57:O59,S57:S59,W57:W59)</f>
        <v>186</v>
      </c>
      <c r="AK58" s="10">
        <f>AI58-AJ58</f>
        <v>-56</v>
      </c>
      <c r="AL58" s="74"/>
      <c r="AM58" s="74"/>
      <c r="AN58" s="335" t="s">
        <v>218</v>
      </c>
      <c r="AO58" s="336"/>
      <c r="AP58" s="336"/>
      <c r="AQ58" s="336"/>
      <c r="AR58" s="336"/>
      <c r="AS58" s="336"/>
      <c r="AT58" s="336" t="s">
        <v>30</v>
      </c>
      <c r="AU58" s="336"/>
      <c r="AV58" s="336"/>
      <c r="AW58" s="336"/>
      <c r="AX58" s="336"/>
      <c r="AY58" s="336"/>
      <c r="AZ58" s="336"/>
      <c r="BA58" s="337"/>
      <c r="BB58" s="73"/>
      <c r="BE58" s="73"/>
      <c r="BF58" s="73"/>
      <c r="BG58" s="73"/>
      <c r="BH58" s="73"/>
      <c r="BI58" s="73"/>
    </row>
    <row r="59" spans="2:61" ht="12" customHeight="1" x14ac:dyDescent="0.15">
      <c r="C59" s="137"/>
      <c r="D59" s="207" t="s">
        <v>16</v>
      </c>
      <c r="E59" s="42" t="str">
        <f>IF(K56="","",K56)</f>
        <v/>
      </c>
      <c r="F59" s="33" t="str">
        <f t="shared" si="11"/>
        <v/>
      </c>
      <c r="G59" s="43" t="str">
        <f>IF(I56="","",I56)</f>
        <v/>
      </c>
      <c r="H59" s="467" t="str">
        <f>IF(J56="","",J56)</f>
        <v/>
      </c>
      <c r="I59" s="425"/>
      <c r="J59" s="426"/>
      <c r="K59" s="426"/>
      <c r="L59" s="427"/>
      <c r="M59" s="38"/>
      <c r="N59" s="33" t="str">
        <f t="shared" si="8"/>
        <v/>
      </c>
      <c r="O59" s="39"/>
      <c r="P59" s="367"/>
      <c r="Q59" s="38">
        <v>13</v>
      </c>
      <c r="R59" s="40" t="str">
        <f t="shared" si="9"/>
        <v>-</v>
      </c>
      <c r="S59" s="39">
        <v>21</v>
      </c>
      <c r="T59" s="367"/>
      <c r="U59" s="38"/>
      <c r="V59" s="40" t="str">
        <f t="shared" si="10"/>
        <v/>
      </c>
      <c r="W59" s="39"/>
      <c r="X59" s="369"/>
      <c r="Y59" s="14">
        <f>AD58</f>
        <v>0</v>
      </c>
      <c r="Z59" s="15" t="s">
        <v>14</v>
      </c>
      <c r="AA59" s="15">
        <f>AE58</f>
        <v>4</v>
      </c>
      <c r="AB59" s="16" t="s">
        <v>11</v>
      </c>
      <c r="AC59" s="50"/>
      <c r="AD59" s="23"/>
      <c r="AE59" s="24"/>
      <c r="AF59" s="58"/>
      <c r="AG59" s="59"/>
      <c r="AH59" s="28"/>
      <c r="AI59" s="24"/>
      <c r="AJ59" s="24"/>
      <c r="AK59" s="28"/>
      <c r="AL59" s="74"/>
      <c r="AM59" s="74"/>
      <c r="AN59" s="338" t="s">
        <v>219</v>
      </c>
      <c r="AO59" s="339"/>
      <c r="AP59" s="339"/>
      <c r="AQ59" s="339"/>
      <c r="AR59" s="339"/>
      <c r="AS59" s="339"/>
      <c r="AT59" s="339" t="s">
        <v>30</v>
      </c>
      <c r="AU59" s="339"/>
      <c r="AV59" s="339"/>
      <c r="AW59" s="339"/>
      <c r="AX59" s="339"/>
      <c r="AY59" s="339"/>
      <c r="AZ59" s="339"/>
      <c r="BA59" s="371"/>
      <c r="BB59" s="73"/>
      <c r="BE59" s="73"/>
      <c r="BF59" s="73"/>
      <c r="BG59" s="73"/>
      <c r="BH59" s="73"/>
      <c r="BI59" s="73"/>
    </row>
    <row r="60" spans="2:61" ht="12" customHeight="1" x14ac:dyDescent="0.15">
      <c r="C60" s="138" t="s">
        <v>177</v>
      </c>
      <c r="D60" s="199" t="s">
        <v>32</v>
      </c>
      <c r="E60" s="41">
        <f>IF(O54="","",O54)</f>
        <v>16</v>
      </c>
      <c r="F60" s="44" t="str">
        <f t="shared" si="11"/>
        <v>-</v>
      </c>
      <c r="G60" s="1">
        <f>IF(M54="","",M54)</f>
        <v>21</v>
      </c>
      <c r="H60" s="458" t="str">
        <f>IF(P54="","",IF(P54="○","×",IF(P54="×","○")))</f>
        <v>×</v>
      </c>
      <c r="I60" s="45">
        <f>IF(O57="","",O57)</f>
        <v>21</v>
      </c>
      <c r="J60" s="33" t="str">
        <f t="shared" ref="J60:J68" si="12">IF(I60="","","-")</f>
        <v>-</v>
      </c>
      <c r="K60" s="1">
        <f>IF(M57="","",M57)</f>
        <v>15</v>
      </c>
      <c r="L60" s="458" t="str">
        <f>IF(P57="","",IF(P57="○","×",IF(P57="×","○")))</f>
        <v>○</v>
      </c>
      <c r="M60" s="351"/>
      <c r="N60" s="352"/>
      <c r="O60" s="352"/>
      <c r="P60" s="423"/>
      <c r="Q60" s="32">
        <v>15</v>
      </c>
      <c r="R60" s="33" t="str">
        <f t="shared" si="9"/>
        <v>-</v>
      </c>
      <c r="S60" s="34">
        <v>21</v>
      </c>
      <c r="T60" s="366" t="str">
        <f>IF(Q60&lt;&gt;"",IF(Q60&gt;S60,IF(Q61&gt;S61,"○",IF(Q62&gt;S62,"○","×")),IF(Q61&gt;S61,IF(Q62&gt;S62,"○","×"),"×")),"")</f>
        <v>×</v>
      </c>
      <c r="U60" s="32">
        <v>19</v>
      </c>
      <c r="V60" s="33" t="str">
        <f t="shared" si="10"/>
        <v>-</v>
      </c>
      <c r="W60" s="34">
        <v>21</v>
      </c>
      <c r="X60" s="368" t="str">
        <f>IF(U60&lt;&gt;"",IF(U60&gt;W60,IF(U61&gt;W61,"○",IF(U62&gt;W62,"○","×")),IF(U61&gt;W61,IF(U62&gt;W62,"○","×"),"×")),"")</f>
        <v>×</v>
      </c>
      <c r="Y60" s="309" t="s">
        <v>210</v>
      </c>
      <c r="Z60" s="310"/>
      <c r="AA60" s="310"/>
      <c r="AB60" s="311"/>
      <c r="AC60" s="50"/>
      <c r="AD60" s="7"/>
      <c r="AE60" s="8"/>
      <c r="AF60" s="51"/>
      <c r="AG60" s="52"/>
      <c r="AH60" s="10"/>
      <c r="AI60" s="8"/>
      <c r="AJ60" s="8"/>
      <c r="AK60" s="10"/>
      <c r="AL60" s="74"/>
      <c r="AM60" s="74"/>
      <c r="AN60" s="179"/>
      <c r="AO60" s="179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73"/>
      <c r="BG60" s="73"/>
      <c r="BH60" s="73"/>
      <c r="BI60" s="73"/>
    </row>
    <row r="61" spans="2:61" ht="12" customHeight="1" x14ac:dyDescent="0.2">
      <c r="C61" s="138" t="s">
        <v>178</v>
      </c>
      <c r="D61" s="199" t="s">
        <v>57</v>
      </c>
      <c r="E61" s="41">
        <f>IF(O55="","",O55)</f>
        <v>15</v>
      </c>
      <c r="F61" s="33" t="str">
        <f t="shared" si="11"/>
        <v>-</v>
      </c>
      <c r="G61" s="1">
        <f>IF(M55="","",M55)</f>
        <v>21</v>
      </c>
      <c r="H61" s="459" t="str">
        <f>IF(J58="","",J58)</f>
        <v/>
      </c>
      <c r="I61" s="45">
        <f>IF(O58="","",O58)</f>
        <v>21</v>
      </c>
      <c r="J61" s="33" t="str">
        <f t="shared" si="12"/>
        <v>-</v>
      </c>
      <c r="K61" s="1">
        <f>IF(M58="","",M58)</f>
        <v>10</v>
      </c>
      <c r="L61" s="459" t="str">
        <f>IF(N58="","",N58)</f>
        <v>-</v>
      </c>
      <c r="M61" s="354"/>
      <c r="N61" s="355"/>
      <c r="O61" s="355"/>
      <c r="P61" s="424"/>
      <c r="Q61" s="32">
        <v>18</v>
      </c>
      <c r="R61" s="33" t="str">
        <f t="shared" si="9"/>
        <v>-</v>
      </c>
      <c r="S61" s="34">
        <v>21</v>
      </c>
      <c r="T61" s="366"/>
      <c r="U61" s="32">
        <v>21</v>
      </c>
      <c r="V61" s="33" t="str">
        <f t="shared" si="10"/>
        <v>-</v>
      </c>
      <c r="W61" s="34">
        <v>18</v>
      </c>
      <c r="X61" s="369"/>
      <c r="Y61" s="312"/>
      <c r="Z61" s="313"/>
      <c r="AA61" s="313"/>
      <c r="AB61" s="314"/>
      <c r="AC61" s="50"/>
      <c r="AD61" s="7">
        <f>COUNTIF(E60:X62,"○")</f>
        <v>1</v>
      </c>
      <c r="AE61" s="8">
        <f>COUNTIF(E60:X62,"×")</f>
        <v>3</v>
      </c>
      <c r="AF61" s="51">
        <f>(IF((E60&gt;G60),1,0))+(IF((E61&gt;G61),1,0))+(IF((E62&gt;G62),1,0))+(IF((I60&gt;K60),1,0))+(IF((I61&gt;K61),1,0))+(IF((I62&gt;K62),1,0))+(IF((M60&gt;O60),1,0))+(IF((M61&gt;O61),1,0))+(IF((M62&gt;O62),1,0))+(IF((Q60&gt;S60),1,0))+(IF((Q61&gt;S61),1,0))+(IF((Q62&gt;S62),1,0))+(IF((U60&gt;W60),1,0))+(IF((U61&gt;W61),1,0))+(IF((U62&gt;W62),1,0))</f>
        <v>3</v>
      </c>
      <c r="AG61" s="52">
        <f>(IF((E60&lt;G60),1,0))+(IF((E61&lt;G61),1,0))+(IF((E62&lt;G62),1,0))+(IF((I60&lt;K60),1,0))+(IF((I61&lt;K61),1,0))+(IF((I62&lt;K62),1,0))+(IF((M60&lt;O60),1,0))+(IF((M61&lt;O61),1,0))+(IF((M62&lt;O62),1,0))+(IF((Q60&lt;S60),1,0))+(IF((Q61&lt;S61),1,0))+(IF((Q62&lt;S62),1,0))+(IF((U60&lt;W60),1,0))+(IF((U61&lt;W61),1,0))+(IF((U62&lt;W62),1,0))</f>
        <v>6</v>
      </c>
      <c r="AH61" s="53">
        <f>AF61-AG61</f>
        <v>-3</v>
      </c>
      <c r="AI61" s="8">
        <f>SUM(E60:E62,I60:I62,M60:M62,Q60:Q62,U60:U62)</f>
        <v>164</v>
      </c>
      <c r="AJ61" s="8">
        <f>SUM(G60:G62,K60:K62,O60:O62,S60:S62,W60:W62)</f>
        <v>169</v>
      </c>
      <c r="AK61" s="10">
        <f>AI61-AJ61</f>
        <v>-5</v>
      </c>
      <c r="AL61" s="74"/>
      <c r="AM61" s="74"/>
      <c r="AN61" s="182" t="s">
        <v>27</v>
      </c>
      <c r="AO61" s="182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73"/>
      <c r="BG61" s="73"/>
      <c r="BH61" s="73"/>
      <c r="BI61" s="73"/>
    </row>
    <row r="62" spans="2:61" ht="12" customHeight="1" x14ac:dyDescent="0.15">
      <c r="C62" s="137"/>
      <c r="D62" s="203" t="s">
        <v>68</v>
      </c>
      <c r="E62" s="41" t="str">
        <f>IF(O56="","",O56)</f>
        <v/>
      </c>
      <c r="F62" s="33" t="str">
        <f t="shared" si="11"/>
        <v/>
      </c>
      <c r="G62" s="1" t="str">
        <f>IF(M56="","",M56)</f>
        <v/>
      </c>
      <c r="H62" s="459" t="str">
        <f>IF(J59="","",J59)</f>
        <v/>
      </c>
      <c r="I62" s="45" t="str">
        <f>IF(O59="","",O59)</f>
        <v/>
      </c>
      <c r="J62" s="33" t="str">
        <f t="shared" si="12"/>
        <v/>
      </c>
      <c r="K62" s="1" t="str">
        <f>IF(M59="","",M59)</f>
        <v/>
      </c>
      <c r="L62" s="459" t="str">
        <f>IF(N59="","",N59)</f>
        <v/>
      </c>
      <c r="M62" s="354"/>
      <c r="N62" s="355"/>
      <c r="O62" s="355"/>
      <c r="P62" s="424"/>
      <c r="Q62" s="32"/>
      <c r="R62" s="33" t="str">
        <f t="shared" si="9"/>
        <v/>
      </c>
      <c r="S62" s="34"/>
      <c r="T62" s="367"/>
      <c r="U62" s="32">
        <v>18</v>
      </c>
      <c r="V62" s="33" t="str">
        <f t="shared" si="10"/>
        <v>-</v>
      </c>
      <c r="W62" s="34">
        <v>21</v>
      </c>
      <c r="X62" s="370"/>
      <c r="Y62" s="14">
        <f>AD61</f>
        <v>1</v>
      </c>
      <c r="Z62" s="15" t="s">
        <v>14</v>
      </c>
      <c r="AA62" s="15">
        <f>AE61</f>
        <v>3</v>
      </c>
      <c r="AB62" s="16" t="s">
        <v>11</v>
      </c>
      <c r="AC62" s="50"/>
      <c r="AD62" s="7"/>
      <c r="AE62" s="8"/>
      <c r="AF62" s="51"/>
      <c r="AG62" s="52"/>
      <c r="AH62" s="10"/>
      <c r="AI62" s="8"/>
      <c r="AJ62" s="8"/>
      <c r="AK62" s="10"/>
      <c r="AL62" s="74"/>
      <c r="AM62" s="74"/>
      <c r="AN62" s="335" t="s">
        <v>220</v>
      </c>
      <c r="AO62" s="336"/>
      <c r="AP62" s="336"/>
      <c r="AQ62" s="336"/>
      <c r="AR62" s="336"/>
      <c r="AS62" s="336"/>
      <c r="AT62" s="336" t="s">
        <v>221</v>
      </c>
      <c r="AU62" s="336"/>
      <c r="AV62" s="336"/>
      <c r="AW62" s="336"/>
      <c r="AX62" s="336"/>
      <c r="AY62" s="336"/>
      <c r="AZ62" s="336"/>
      <c r="BA62" s="337"/>
      <c r="BB62" s="73"/>
      <c r="BC62" s="73"/>
      <c r="BG62" s="73"/>
      <c r="BH62" s="73"/>
      <c r="BI62" s="73"/>
    </row>
    <row r="63" spans="2:61" ht="12" customHeight="1" x14ac:dyDescent="0.15">
      <c r="C63" s="136" t="s">
        <v>73</v>
      </c>
      <c r="D63" s="199" t="s">
        <v>204</v>
      </c>
      <c r="E63" s="60">
        <f>IF(S54="","",S54)</f>
        <v>19</v>
      </c>
      <c r="F63" s="44" t="str">
        <f t="shared" si="11"/>
        <v>-</v>
      </c>
      <c r="G63" s="3">
        <f>IF(Q54="","",Q54)</f>
        <v>21</v>
      </c>
      <c r="H63" s="455" t="str">
        <f>IF(T54="","",IF(T54="○","×",IF(T54="×","○")))</f>
        <v>×</v>
      </c>
      <c r="I63" s="46">
        <f>IF(S57="","",S57)</f>
        <v>18</v>
      </c>
      <c r="J63" s="44" t="str">
        <f t="shared" si="12"/>
        <v>-</v>
      </c>
      <c r="K63" s="3">
        <f>IF(Q57="","",Q57)</f>
        <v>21</v>
      </c>
      <c r="L63" s="458" t="str">
        <f>IF(T57="","",IF(T57="○","×",IF(T57="×","○")))</f>
        <v>○</v>
      </c>
      <c r="M63" s="3">
        <f>IF(S60="","",S60)</f>
        <v>21</v>
      </c>
      <c r="N63" s="44" t="str">
        <f t="shared" ref="N63:N68" si="13">IF(M63="","","-")</f>
        <v>-</v>
      </c>
      <c r="O63" s="3">
        <f>IF(Q60="","",Q60)</f>
        <v>15</v>
      </c>
      <c r="P63" s="458" t="str">
        <f>IF(T60="","",IF(T60="○","×",IF(T60="×","○")))</f>
        <v>○</v>
      </c>
      <c r="Q63" s="351"/>
      <c r="R63" s="352"/>
      <c r="S63" s="352"/>
      <c r="T63" s="423"/>
      <c r="U63" s="54">
        <v>15</v>
      </c>
      <c r="V63" s="44" t="str">
        <f t="shared" si="10"/>
        <v>-</v>
      </c>
      <c r="W63" s="55">
        <v>21</v>
      </c>
      <c r="X63" s="369" t="str">
        <f>IF(U63&lt;&gt;"",IF(U63&gt;W63,IF(U64&gt;W64,"○",IF(U65&gt;W65,"○","×")),IF(U64&gt;W64,IF(U65&gt;W65,"○","×"),"×")),"")</f>
        <v>○</v>
      </c>
      <c r="Y63" s="309" t="s">
        <v>207</v>
      </c>
      <c r="Z63" s="310"/>
      <c r="AA63" s="310"/>
      <c r="AB63" s="311"/>
      <c r="AC63" s="50"/>
      <c r="AD63" s="20"/>
      <c r="AE63" s="21"/>
      <c r="AF63" s="56"/>
      <c r="AG63" s="57"/>
      <c r="AH63" s="22"/>
      <c r="AI63" s="21"/>
      <c r="AJ63" s="21"/>
      <c r="AK63" s="22"/>
      <c r="AL63" s="74"/>
      <c r="AM63" s="74"/>
      <c r="AN63" s="338" t="s">
        <v>222</v>
      </c>
      <c r="AO63" s="339"/>
      <c r="AP63" s="339"/>
      <c r="AQ63" s="339"/>
      <c r="AR63" s="339"/>
      <c r="AS63" s="339"/>
      <c r="AT63" s="339" t="s">
        <v>221</v>
      </c>
      <c r="AU63" s="339"/>
      <c r="AV63" s="339"/>
      <c r="AW63" s="339"/>
      <c r="AX63" s="339"/>
      <c r="AY63" s="339"/>
      <c r="AZ63" s="339"/>
      <c r="BA63" s="371"/>
      <c r="BB63" s="73"/>
      <c r="BC63" s="73"/>
      <c r="BG63" s="73"/>
      <c r="BH63" s="73"/>
      <c r="BI63" s="73"/>
    </row>
    <row r="64" spans="2:61" ht="12" customHeight="1" x14ac:dyDescent="0.15">
      <c r="C64" s="136" t="s">
        <v>74</v>
      </c>
      <c r="D64" s="199" t="s">
        <v>204</v>
      </c>
      <c r="E64" s="41">
        <f>IF(S55="","",S55)</f>
        <v>17</v>
      </c>
      <c r="F64" s="33" t="str">
        <f t="shared" si="11"/>
        <v>-</v>
      </c>
      <c r="G64" s="1">
        <f>IF(Q55="","",Q55)</f>
        <v>21</v>
      </c>
      <c r="H64" s="456" t="str">
        <f>IF(J61="","",J61)</f>
        <v>-</v>
      </c>
      <c r="I64" s="45">
        <f>IF(S58="","",S58)</f>
        <v>21</v>
      </c>
      <c r="J64" s="33" t="str">
        <f t="shared" si="12"/>
        <v>-</v>
      </c>
      <c r="K64" s="1">
        <f>IF(Q58="","",Q58)</f>
        <v>14</v>
      </c>
      <c r="L64" s="459" t="str">
        <f>IF(N61="","",N61)</f>
        <v/>
      </c>
      <c r="M64" s="1">
        <f>IF(S61="","",S61)</f>
        <v>21</v>
      </c>
      <c r="N64" s="33" t="str">
        <f t="shared" si="13"/>
        <v>-</v>
      </c>
      <c r="O64" s="1">
        <f>IF(Q61="","",Q61)</f>
        <v>18</v>
      </c>
      <c r="P64" s="459" t="str">
        <f>IF(R61="","",R61)</f>
        <v>-</v>
      </c>
      <c r="Q64" s="354"/>
      <c r="R64" s="355"/>
      <c r="S64" s="355"/>
      <c r="T64" s="424"/>
      <c r="U64" s="32">
        <v>28</v>
      </c>
      <c r="V64" s="33" t="str">
        <f t="shared" si="10"/>
        <v>-</v>
      </c>
      <c r="W64" s="34">
        <v>26</v>
      </c>
      <c r="X64" s="369"/>
      <c r="Y64" s="312"/>
      <c r="Z64" s="313"/>
      <c r="AA64" s="313"/>
      <c r="AB64" s="314"/>
      <c r="AC64" s="50"/>
      <c r="AD64" s="7">
        <f>COUNTIF(E63:X65,"○")</f>
        <v>3</v>
      </c>
      <c r="AE64" s="8">
        <f>COUNTIF(E63:X65,"×")</f>
        <v>1</v>
      </c>
      <c r="AF64" s="51">
        <f>(IF((E63&gt;G63),1,0))+(IF((E64&gt;G64),1,0))+(IF((E65&gt;G65),1,0))+(IF((I63&gt;K63),1,0))+(IF((I64&gt;K64),1,0))+(IF((I65&gt;K65),1,0))+(IF((M63&gt;O63),1,0))+(IF((M64&gt;O64),1,0))+(IF((M65&gt;O65),1,0))+(IF((Q63&gt;S63),1,0))+(IF((Q64&gt;S64),1,0))+(IF((Q65&gt;S65),1,0))+(IF((U63&gt;W63),1,0))+(IF((U64&gt;W64),1,0))+(IF((U65&gt;W65),1,0))</f>
        <v>6</v>
      </c>
      <c r="AG64" s="52">
        <f>(IF((E63&lt;G63),1,0))+(IF((E64&lt;G64),1,0))+(IF((E65&lt;G65),1,0))+(IF((I63&lt;K63),1,0))+(IF((I64&lt;K64),1,0))+(IF((I65&lt;K65),1,0))+(IF((M63&lt;O63),1,0))+(IF((M64&lt;O64),1,0))+(IF((M65&lt;O65),1,0))+(IF((Q63&lt;S63),1,0))+(IF((Q64&lt;S64),1,0))+(IF((Q65&lt;S65),1,0))+(IF((U63&lt;W63),1,0))+(IF((U64&lt;W64),1,0))+(IF((U65&lt;W65),1,0))</f>
        <v>4</v>
      </c>
      <c r="AH64" s="53">
        <f>AF64-AG64</f>
        <v>2</v>
      </c>
      <c r="AI64" s="8">
        <f>SUM(E63:E65,I63:I65,M63:M65,Q63:Q65,U63:U65)</f>
        <v>202</v>
      </c>
      <c r="AJ64" s="8">
        <f>SUM(G63:G65,K63:K65,O63:O65,S63:S65,W63:W65)</f>
        <v>189</v>
      </c>
      <c r="AK64" s="10">
        <f>AI64-AJ64</f>
        <v>13</v>
      </c>
      <c r="AL64" s="74"/>
      <c r="AM64" s="74"/>
      <c r="AN64" s="74"/>
      <c r="AO64" s="74"/>
      <c r="AP64" s="74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</row>
    <row r="65" spans="1:61" ht="12" customHeight="1" x14ac:dyDescent="0.15">
      <c r="C65" s="138"/>
      <c r="D65" s="200" t="s">
        <v>121</v>
      </c>
      <c r="E65" s="41" t="str">
        <f>IF(S56="","",S56)</f>
        <v/>
      </c>
      <c r="F65" s="33" t="str">
        <f t="shared" si="11"/>
        <v/>
      </c>
      <c r="G65" s="1" t="str">
        <f>IF(Q56="","",Q56)</f>
        <v/>
      </c>
      <c r="H65" s="456" t="str">
        <f>IF(J62="","",J62)</f>
        <v/>
      </c>
      <c r="I65" s="45">
        <f>IF(S59="","",S59)</f>
        <v>21</v>
      </c>
      <c r="J65" s="33" t="str">
        <f t="shared" si="12"/>
        <v>-</v>
      </c>
      <c r="K65" s="1">
        <f>IF(Q59="","",Q59)</f>
        <v>13</v>
      </c>
      <c r="L65" s="459" t="str">
        <f>IF(N62="","",N62)</f>
        <v/>
      </c>
      <c r="M65" s="1" t="str">
        <f>IF(S62="","",S62)</f>
        <v/>
      </c>
      <c r="N65" s="33" t="str">
        <f t="shared" si="13"/>
        <v/>
      </c>
      <c r="O65" s="1" t="str">
        <f>IF(Q62="","",Q62)</f>
        <v/>
      </c>
      <c r="P65" s="459" t="str">
        <f>IF(R62="","",R62)</f>
        <v/>
      </c>
      <c r="Q65" s="354"/>
      <c r="R65" s="355"/>
      <c r="S65" s="355"/>
      <c r="T65" s="424"/>
      <c r="U65" s="32">
        <v>21</v>
      </c>
      <c r="V65" s="33" t="str">
        <f t="shared" si="10"/>
        <v>-</v>
      </c>
      <c r="W65" s="34">
        <v>19</v>
      </c>
      <c r="X65" s="370"/>
      <c r="Y65" s="14">
        <f>AD64</f>
        <v>3</v>
      </c>
      <c r="Z65" s="15" t="s">
        <v>14</v>
      </c>
      <c r="AA65" s="15">
        <f>AE64</f>
        <v>1</v>
      </c>
      <c r="AB65" s="16" t="s">
        <v>11</v>
      </c>
      <c r="AC65" s="50"/>
      <c r="AD65" s="23"/>
      <c r="AE65" s="24"/>
      <c r="AF65" s="58"/>
      <c r="AG65" s="59"/>
      <c r="AH65" s="28"/>
      <c r="AI65" s="24"/>
      <c r="AJ65" s="24"/>
      <c r="AK65" s="28"/>
      <c r="AL65" s="74"/>
      <c r="AM65" s="74"/>
      <c r="AN65" s="74"/>
      <c r="AO65" s="74"/>
      <c r="AP65" s="74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</row>
    <row r="66" spans="1:61" ht="12" customHeight="1" x14ac:dyDescent="0.15">
      <c r="C66" s="139" t="s">
        <v>77</v>
      </c>
      <c r="D66" s="208" t="s">
        <v>32</v>
      </c>
      <c r="E66" s="60">
        <f>IF(W54="","",W54)</f>
        <v>21</v>
      </c>
      <c r="F66" s="44" t="str">
        <f t="shared" si="11"/>
        <v>-</v>
      </c>
      <c r="G66" s="3">
        <f>IF(U54="","",U54)</f>
        <v>18</v>
      </c>
      <c r="H66" s="455" t="str">
        <f>IF(X54="","",IF(X54="○","×",IF(X54="×","○")))</f>
        <v>×</v>
      </c>
      <c r="I66" s="46">
        <f>IF(W57="","",W57)</f>
        <v>21</v>
      </c>
      <c r="J66" s="44" t="str">
        <f t="shared" si="12"/>
        <v>-</v>
      </c>
      <c r="K66" s="3">
        <f>IF(U57="","",U57)</f>
        <v>14</v>
      </c>
      <c r="L66" s="458" t="str">
        <f>IF(X57="","",IF(X57="○","×",IF(X57="×","○")))</f>
        <v>○</v>
      </c>
      <c r="M66" s="3">
        <f>IF(W60="","",W60)</f>
        <v>21</v>
      </c>
      <c r="N66" s="44" t="str">
        <f t="shared" si="13"/>
        <v>-</v>
      </c>
      <c r="O66" s="3">
        <f>IF(U60="","",U60)</f>
        <v>19</v>
      </c>
      <c r="P66" s="458" t="str">
        <f>IF(X60="","",IF(X60="○","×",IF(X60="×","○")))</f>
        <v>○</v>
      </c>
      <c r="Q66" s="46">
        <f>IF(W63="","",W63)</f>
        <v>21</v>
      </c>
      <c r="R66" s="44" t="str">
        <f>IF(Q66="","","-")</f>
        <v>-</v>
      </c>
      <c r="S66" s="3">
        <f>IF(U63="","",U63)</f>
        <v>15</v>
      </c>
      <c r="T66" s="458" t="str">
        <f>IF(X63="","",IF(X63="○","×",IF(X63="×","○")))</f>
        <v>×</v>
      </c>
      <c r="U66" s="351"/>
      <c r="V66" s="352"/>
      <c r="W66" s="352"/>
      <c r="X66" s="423"/>
      <c r="Y66" s="309" t="s">
        <v>209</v>
      </c>
      <c r="Z66" s="310"/>
      <c r="AA66" s="310"/>
      <c r="AB66" s="311"/>
      <c r="AC66" s="50"/>
      <c r="AD66" s="7"/>
      <c r="AE66" s="8"/>
      <c r="AF66" s="51"/>
      <c r="AG66" s="52"/>
      <c r="AH66" s="10"/>
      <c r="AI66" s="8"/>
      <c r="AJ66" s="8"/>
      <c r="AK66" s="10"/>
      <c r="AL66" s="74"/>
      <c r="AM66" s="74"/>
      <c r="AN66" s="74"/>
      <c r="AO66" s="74"/>
      <c r="AP66" s="74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</row>
    <row r="67" spans="1:61" ht="12" customHeight="1" x14ac:dyDescent="0.15">
      <c r="C67" s="138" t="s">
        <v>78</v>
      </c>
      <c r="D67" s="199" t="s">
        <v>32</v>
      </c>
      <c r="E67" s="41">
        <f>IF(W55="","",W55)</f>
        <v>13</v>
      </c>
      <c r="F67" s="33" t="str">
        <f t="shared" si="11"/>
        <v>-</v>
      </c>
      <c r="G67" s="1">
        <f>IF(U55="","",U55)</f>
        <v>21</v>
      </c>
      <c r="H67" s="456" t="str">
        <f>IF(J58="","",J58)</f>
        <v/>
      </c>
      <c r="I67" s="45">
        <f>IF(W58="","",W58)</f>
        <v>21</v>
      </c>
      <c r="J67" s="33" t="str">
        <f t="shared" si="12"/>
        <v>-</v>
      </c>
      <c r="K67" s="1">
        <f>IF(U58="","",U58)</f>
        <v>12</v>
      </c>
      <c r="L67" s="459" t="str">
        <f>IF(N64="","",N64)</f>
        <v>-</v>
      </c>
      <c r="M67" s="1">
        <f>IF(W61="","",W61)</f>
        <v>18</v>
      </c>
      <c r="N67" s="33" t="str">
        <f t="shared" si="13"/>
        <v>-</v>
      </c>
      <c r="O67" s="1">
        <f>IF(U61="","",U61)</f>
        <v>21</v>
      </c>
      <c r="P67" s="459" t="str">
        <f>IF(R64="","",R64)</f>
        <v/>
      </c>
      <c r="Q67" s="45">
        <f>IF(W64="","",W64)</f>
        <v>26</v>
      </c>
      <c r="R67" s="33" t="str">
        <f>IF(Q67="","","-")</f>
        <v>-</v>
      </c>
      <c r="S67" s="1">
        <f>IF(U64="","",U64)</f>
        <v>28</v>
      </c>
      <c r="T67" s="459" t="str">
        <f>IF(V64="","",V64)</f>
        <v>-</v>
      </c>
      <c r="U67" s="354"/>
      <c r="V67" s="355"/>
      <c r="W67" s="355"/>
      <c r="X67" s="424"/>
      <c r="Y67" s="312"/>
      <c r="Z67" s="313"/>
      <c r="AA67" s="313"/>
      <c r="AB67" s="314"/>
      <c r="AC67" s="50"/>
      <c r="AD67" s="7">
        <f>COUNTIF(E66:X68,"○")</f>
        <v>2</v>
      </c>
      <c r="AE67" s="8">
        <f>COUNTIF(E66:X68,"×")</f>
        <v>2</v>
      </c>
      <c r="AF67" s="51">
        <f>(IF((E66&gt;G66),1,0))+(IF((E67&gt;G67),1,0))+(IF((E68&gt;G68),1,0))+(IF((I66&gt;K66),1,0))+(IF((I67&gt;K67),1,0))+(IF((I68&gt;K68),1,0))+(IF((M66&gt;O66),1,0))+(IF((M67&gt;O67),1,0))+(IF((M68&gt;O68),1,0))+(IF((Q66&gt;S66),1,0))+(IF((Q67&gt;S67),1,0))+(IF((Q68&gt;S68),1,0))+(IF((U66&gt;W66),1,0))+(IF((U67&gt;W67),1,0))+(IF((U68&gt;W68),1,0))</f>
        <v>6</v>
      </c>
      <c r="AG67" s="52">
        <f>(IF((E66&lt;G66),1,0))+(IF((E67&lt;G67),1,0))+(IF((E68&lt;G68),1,0))+(IF((I66&lt;K66),1,0))+(IF((I67&lt;K67),1,0))+(IF((I68&lt;K68),1,0))+(IF((M66&lt;O66),1,0))+(IF((M67&lt;O67),1,0))+(IF((M68&lt;O68),1,0))+(IF((Q66&lt;S66),1,0))+(IF((Q67&lt;S67),1,0))+(IF((Q68&lt;S68),1,0))+(IF((U66&lt;W66),1,0))+(IF((U67&lt;W67),1,0))+(IF((U68&lt;W68),1,0))</f>
        <v>5</v>
      </c>
      <c r="AH67" s="53">
        <f>AF67-AG67</f>
        <v>1</v>
      </c>
      <c r="AI67" s="8">
        <f>SUM(E66:E68,I66:I68,M66:M68,Q66:Q68,U66:U68)</f>
        <v>221</v>
      </c>
      <c r="AJ67" s="8">
        <f>SUM(G66:G68,K66:K68,O66:O68,S66:S68,W66:W68)</f>
        <v>208</v>
      </c>
      <c r="AK67" s="10">
        <f>AI67-AJ67</f>
        <v>13</v>
      </c>
      <c r="AL67" s="74"/>
      <c r="AM67" s="74"/>
      <c r="AN67" s="74"/>
      <c r="AO67" s="74"/>
      <c r="AP67" s="74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</row>
    <row r="68" spans="1:61" ht="12" customHeight="1" thickBot="1" x14ac:dyDescent="0.2">
      <c r="C68" s="142"/>
      <c r="D68" s="205" t="s">
        <v>68</v>
      </c>
      <c r="E68" s="47">
        <f>IF(W56="","",W56)</f>
        <v>19</v>
      </c>
      <c r="F68" s="48" t="str">
        <f t="shared" si="11"/>
        <v>-</v>
      </c>
      <c r="G68" s="2">
        <f>IF(U56="","",U56)</f>
        <v>21</v>
      </c>
      <c r="H68" s="457" t="str">
        <f>IF(J59="","",J59)</f>
        <v/>
      </c>
      <c r="I68" s="49" t="str">
        <f>IF(W59="","",W59)</f>
        <v/>
      </c>
      <c r="J68" s="48" t="str">
        <f t="shared" si="12"/>
        <v/>
      </c>
      <c r="K68" s="2" t="str">
        <f>IF(U59="","",U59)</f>
        <v/>
      </c>
      <c r="L68" s="460" t="str">
        <f>IF(N65="","",N65)</f>
        <v/>
      </c>
      <c r="M68" s="2">
        <f>IF(W62="","",W62)</f>
        <v>21</v>
      </c>
      <c r="N68" s="48" t="str">
        <f t="shared" si="13"/>
        <v>-</v>
      </c>
      <c r="O68" s="2">
        <f>IF(U62="","",U62)</f>
        <v>18</v>
      </c>
      <c r="P68" s="460" t="str">
        <f>IF(R65="","",R65)</f>
        <v/>
      </c>
      <c r="Q68" s="49">
        <f>IF(W65="","",W65)</f>
        <v>19</v>
      </c>
      <c r="R68" s="48" t="str">
        <f>IF(Q68="","","-")</f>
        <v>-</v>
      </c>
      <c r="S68" s="2">
        <f>IF(U65="","",U65)</f>
        <v>21</v>
      </c>
      <c r="T68" s="460" t="str">
        <f>IF(V65="","",V65)</f>
        <v>-</v>
      </c>
      <c r="U68" s="357"/>
      <c r="V68" s="358"/>
      <c r="W68" s="358"/>
      <c r="X68" s="461"/>
      <c r="Y68" s="29">
        <f>AD67</f>
        <v>2</v>
      </c>
      <c r="Z68" s="30" t="s">
        <v>14</v>
      </c>
      <c r="AA68" s="30">
        <f>AE67</f>
        <v>2</v>
      </c>
      <c r="AB68" s="31" t="s">
        <v>11</v>
      </c>
      <c r="AC68" s="50"/>
      <c r="AD68" s="23"/>
      <c r="AE68" s="24"/>
      <c r="AF68" s="58"/>
      <c r="AG68" s="59"/>
      <c r="AH68" s="28"/>
      <c r="AI68" s="24"/>
      <c r="AJ68" s="24"/>
      <c r="AK68" s="28"/>
      <c r="AL68" s="74"/>
      <c r="AM68" s="74"/>
      <c r="AN68" s="74"/>
      <c r="AO68" s="74"/>
      <c r="AP68" s="74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</row>
    <row r="69" spans="1:61" ht="12.3" customHeight="1" x14ac:dyDescent="0.2">
      <c r="C69" s="86"/>
      <c r="D69" s="78"/>
      <c r="E69" s="76"/>
      <c r="F69" s="77"/>
      <c r="G69" s="76"/>
      <c r="H69" s="76"/>
      <c r="I69" s="76"/>
      <c r="J69" s="77"/>
      <c r="K69" s="76"/>
      <c r="L69" s="76"/>
      <c r="M69" s="76"/>
      <c r="N69" s="77"/>
      <c r="O69" s="76"/>
      <c r="P69" s="76"/>
      <c r="Q69" s="76"/>
      <c r="R69" s="76"/>
      <c r="S69" s="76"/>
      <c r="T69" s="76"/>
      <c r="U69" s="75"/>
      <c r="V69" s="75"/>
      <c r="W69" s="75"/>
      <c r="X69" s="75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</row>
    <row r="70" spans="1:61" ht="7.95" customHeight="1" thickBot="1" x14ac:dyDescent="0.25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90"/>
      <c r="Z70" s="190"/>
      <c r="AA70" s="190"/>
      <c r="AB70" s="190"/>
      <c r="AC70" s="186"/>
      <c r="AD70" s="187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U70" s="189"/>
      <c r="AV70" s="189"/>
      <c r="AW70" s="189"/>
      <c r="AX70" s="189"/>
      <c r="AY70" s="190"/>
      <c r="AZ70" s="185"/>
      <c r="BA70" s="185"/>
      <c r="BB70" s="185"/>
    </row>
    <row r="71" spans="1:61" ht="7.95" customHeight="1" x14ac:dyDescent="0.2"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5"/>
      <c r="Z71" s="75"/>
      <c r="AA71" s="75"/>
      <c r="AB71" s="75"/>
      <c r="AC71" s="86"/>
      <c r="AD71" s="78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84"/>
      <c r="AV71" s="84"/>
      <c r="AW71" s="84"/>
      <c r="AX71" s="84"/>
      <c r="AY71" s="75"/>
    </row>
    <row r="72" spans="1:61" ht="12.3" customHeight="1" x14ac:dyDescent="0.2">
      <c r="B72" s="74"/>
      <c r="C72" s="462" t="s">
        <v>170</v>
      </c>
      <c r="D72" s="462"/>
      <c r="E72" s="462"/>
      <c r="F72" s="462"/>
      <c r="G72" s="462"/>
      <c r="H72" s="462"/>
      <c r="I72" s="462"/>
      <c r="J72" s="462"/>
      <c r="K72" s="462"/>
      <c r="L72" s="462"/>
      <c r="M72" s="462"/>
      <c r="N72" s="462"/>
      <c r="O72" s="462"/>
      <c r="P72" s="462"/>
      <c r="Q72" s="464" t="s">
        <v>59</v>
      </c>
      <c r="R72" s="464"/>
      <c r="S72" s="464"/>
      <c r="T72" s="464"/>
      <c r="U72" s="464"/>
      <c r="V72" s="464"/>
      <c r="W72" s="464"/>
      <c r="X72" s="464"/>
      <c r="Y72" s="464"/>
      <c r="Z72" s="464"/>
      <c r="AA72" s="464"/>
      <c r="AB72" s="464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74"/>
      <c r="AQ72" s="74"/>
      <c r="AR72" s="74"/>
      <c r="AS72" s="74"/>
      <c r="AT72" s="74"/>
      <c r="AU72" s="74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</row>
    <row r="73" spans="1:61" ht="12.3" customHeight="1" x14ac:dyDescent="0.2">
      <c r="B73" s="74"/>
      <c r="C73" s="462"/>
      <c r="D73" s="462"/>
      <c r="E73" s="462"/>
      <c r="F73" s="462"/>
      <c r="G73" s="462"/>
      <c r="H73" s="462"/>
      <c r="I73" s="462"/>
      <c r="J73" s="462"/>
      <c r="K73" s="462"/>
      <c r="L73" s="462"/>
      <c r="M73" s="462"/>
      <c r="N73" s="462"/>
      <c r="O73" s="462"/>
      <c r="P73" s="462"/>
      <c r="Q73" s="464"/>
      <c r="R73" s="464"/>
      <c r="S73" s="464"/>
      <c r="T73" s="464"/>
      <c r="U73" s="464"/>
      <c r="V73" s="464"/>
      <c r="W73" s="464"/>
      <c r="X73" s="464"/>
      <c r="Y73" s="464"/>
      <c r="Z73" s="464"/>
      <c r="AA73" s="464"/>
      <c r="AB73" s="464"/>
      <c r="AC73" s="209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Y73" s="73"/>
      <c r="AZ73" s="73"/>
      <c r="BA73" s="73"/>
      <c r="BB73" s="73"/>
      <c r="BC73" s="73"/>
      <c r="BD73" s="73"/>
      <c r="BE73" s="73"/>
      <c r="BF73" s="73"/>
      <c r="BG73" s="73"/>
      <c r="BH73" s="73"/>
      <c r="BI73" s="73"/>
    </row>
    <row r="74" spans="1:61" ht="12.3" customHeight="1" thickBot="1" x14ac:dyDescent="0.25">
      <c r="B74" s="74"/>
      <c r="C74" s="463"/>
      <c r="D74" s="463"/>
      <c r="E74" s="463"/>
      <c r="F74" s="463"/>
      <c r="G74" s="463"/>
      <c r="H74" s="463"/>
      <c r="I74" s="463"/>
      <c r="J74" s="463"/>
      <c r="K74" s="463"/>
      <c r="L74" s="463"/>
      <c r="M74" s="463"/>
      <c r="N74" s="463"/>
      <c r="O74" s="463"/>
      <c r="P74" s="463"/>
      <c r="Q74" s="465"/>
      <c r="R74" s="465"/>
      <c r="S74" s="465"/>
      <c r="T74" s="465"/>
      <c r="U74" s="465"/>
      <c r="V74" s="465"/>
      <c r="W74" s="465"/>
      <c r="X74" s="465"/>
      <c r="Y74" s="466"/>
      <c r="Z74" s="466"/>
      <c r="AA74" s="466"/>
      <c r="AB74" s="466"/>
      <c r="AC74" s="96"/>
      <c r="AD74" s="96"/>
      <c r="AE74" s="96"/>
      <c r="AF74" s="96"/>
      <c r="AG74" s="96"/>
      <c r="AH74" s="96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Y74" s="73"/>
      <c r="AZ74" s="73"/>
      <c r="BA74" s="73"/>
      <c r="BB74" s="73"/>
      <c r="BC74" s="73"/>
      <c r="BD74" s="73"/>
      <c r="BE74" s="73"/>
      <c r="BF74" s="73"/>
      <c r="BG74" s="73"/>
      <c r="BH74" s="73"/>
      <c r="BI74" s="73"/>
    </row>
    <row r="75" spans="1:61" ht="13.05" customHeight="1" x14ac:dyDescent="0.2">
      <c r="A75" s="87"/>
      <c r="B75" s="87"/>
      <c r="C75" s="436" t="s">
        <v>15</v>
      </c>
      <c r="D75" s="437"/>
      <c r="E75" s="393" t="str">
        <f>C77</f>
        <v>澤田奈夜</v>
      </c>
      <c r="F75" s="316"/>
      <c r="G75" s="316"/>
      <c r="H75" s="394"/>
      <c r="I75" s="315" t="str">
        <f>C80</f>
        <v>平川寿明</v>
      </c>
      <c r="J75" s="316"/>
      <c r="K75" s="316"/>
      <c r="L75" s="394"/>
      <c r="M75" s="315" t="str">
        <f>C83</f>
        <v>内田慶吾</v>
      </c>
      <c r="N75" s="316"/>
      <c r="O75" s="316"/>
      <c r="P75" s="394"/>
      <c r="Q75" s="315" t="str">
        <f>C86</f>
        <v>岩田貴明</v>
      </c>
      <c r="R75" s="316"/>
      <c r="S75" s="316"/>
      <c r="T75" s="394"/>
      <c r="U75" s="315" t="str">
        <f>C89</f>
        <v>長野祐也</v>
      </c>
      <c r="V75" s="316"/>
      <c r="W75" s="316"/>
      <c r="X75" s="394"/>
      <c r="Y75" s="342" t="s">
        <v>5</v>
      </c>
      <c r="Z75" s="343"/>
      <c r="AA75" s="343"/>
      <c r="AB75" s="344"/>
      <c r="AC75" s="145"/>
      <c r="AD75" s="360" t="s">
        <v>7</v>
      </c>
      <c r="AE75" s="361"/>
      <c r="AF75" s="345" t="s">
        <v>8</v>
      </c>
      <c r="AG75" s="347"/>
      <c r="AH75" s="346"/>
      <c r="AI75" s="348" t="s">
        <v>9</v>
      </c>
      <c r="AJ75" s="349"/>
      <c r="AK75" s="350"/>
      <c r="AY75" s="75"/>
    </row>
    <row r="76" spans="1:61" ht="13.05" customHeight="1" thickBot="1" x14ac:dyDescent="0.25">
      <c r="A76" s="87"/>
      <c r="B76" s="87"/>
      <c r="C76" s="438"/>
      <c r="D76" s="439"/>
      <c r="E76" s="408" t="str">
        <f>C78</f>
        <v>森實和也</v>
      </c>
      <c r="F76" s="409"/>
      <c r="G76" s="409"/>
      <c r="H76" s="410"/>
      <c r="I76" s="411" t="str">
        <f>C81</f>
        <v>山地裕貴</v>
      </c>
      <c r="J76" s="409"/>
      <c r="K76" s="409"/>
      <c r="L76" s="410"/>
      <c r="M76" s="411" t="str">
        <f>C84</f>
        <v>山口良太</v>
      </c>
      <c r="N76" s="409"/>
      <c r="O76" s="409"/>
      <c r="P76" s="410"/>
      <c r="Q76" s="411" t="str">
        <f>C87</f>
        <v>河田昌樹</v>
      </c>
      <c r="R76" s="409"/>
      <c r="S76" s="409"/>
      <c r="T76" s="410"/>
      <c r="U76" s="411" t="str">
        <f>C90</f>
        <v>柚山　治</v>
      </c>
      <c r="V76" s="409"/>
      <c r="W76" s="409"/>
      <c r="X76" s="410"/>
      <c r="Y76" s="318" t="s">
        <v>6</v>
      </c>
      <c r="Z76" s="319"/>
      <c r="AA76" s="319"/>
      <c r="AB76" s="320"/>
      <c r="AC76" s="145"/>
      <c r="AD76" s="146" t="s">
        <v>10</v>
      </c>
      <c r="AE76" s="147" t="s">
        <v>11</v>
      </c>
      <c r="AF76" s="146" t="s">
        <v>4</v>
      </c>
      <c r="AG76" s="147" t="s">
        <v>12</v>
      </c>
      <c r="AH76" s="148" t="s">
        <v>13</v>
      </c>
      <c r="AI76" s="147" t="s">
        <v>4</v>
      </c>
      <c r="AJ76" s="147" t="s">
        <v>12</v>
      </c>
      <c r="AK76" s="148" t="s">
        <v>13</v>
      </c>
      <c r="AY76" s="75"/>
    </row>
    <row r="77" spans="1:61" ht="13.05" customHeight="1" x14ac:dyDescent="0.15">
      <c r="A77" s="88"/>
      <c r="B77" s="88"/>
      <c r="C77" s="136" t="s">
        <v>85</v>
      </c>
      <c r="D77" s="199" t="s">
        <v>86</v>
      </c>
      <c r="E77" s="431"/>
      <c r="F77" s="432"/>
      <c r="G77" s="432"/>
      <c r="H77" s="433"/>
      <c r="I77" s="32">
        <v>12</v>
      </c>
      <c r="J77" s="33" t="str">
        <f>IF(I77="","","-")</f>
        <v>-</v>
      </c>
      <c r="K77" s="34">
        <v>21</v>
      </c>
      <c r="L77" s="373" t="str">
        <f>IF(I77&lt;&gt;"",IF(I77&gt;K77,IF(I78&gt;K78,"○",IF(I79&gt;K79,"○","×")),IF(I78&gt;K78,IF(I79&gt;K79,"○","×"),"×")),"")</f>
        <v>×</v>
      </c>
      <c r="M77" s="32">
        <v>13</v>
      </c>
      <c r="N77" s="35" t="str">
        <f t="shared" ref="N77:N82" si="14">IF(M77="","","-")</f>
        <v>-</v>
      </c>
      <c r="O77" s="36">
        <v>21</v>
      </c>
      <c r="P77" s="373" t="str">
        <f>IF(M77&lt;&gt;"",IF(M77&gt;O77,IF(M78&gt;O78,"○",IF(M79&gt;O79,"○","×")),IF(M78&gt;O78,IF(M79&gt;O79,"○","×"),"×")),"")</f>
        <v>×</v>
      </c>
      <c r="Q77" s="32">
        <v>17</v>
      </c>
      <c r="R77" s="35" t="str">
        <f t="shared" ref="R77:R85" si="15">IF(Q77="","","-")</f>
        <v>-</v>
      </c>
      <c r="S77" s="36">
        <v>21</v>
      </c>
      <c r="T77" s="373" t="str">
        <f>IF(Q77&lt;&gt;"",IF(Q77&gt;S77,IF(Q78&gt;S78,"○",IF(Q79&gt;S79,"○","×")),IF(Q78&gt;S78,IF(Q79&gt;S79,"○","×"),"×")),"")</f>
        <v>×</v>
      </c>
      <c r="U77" s="32">
        <v>10</v>
      </c>
      <c r="V77" s="35" t="str">
        <f t="shared" ref="V77:V88" si="16">IF(U77="","","-")</f>
        <v>-</v>
      </c>
      <c r="W77" s="36">
        <v>21</v>
      </c>
      <c r="X77" s="374" t="str">
        <f>IF(U77&lt;&gt;"",IF(U77&gt;W77,IF(U78&gt;W78,"○",IF(U79&gt;W79,"○","×")),IF(U78&gt;W78,IF(U79&gt;W79,"○","×"),"×")),"")</f>
        <v>×</v>
      </c>
      <c r="Y77" s="326" t="s">
        <v>214</v>
      </c>
      <c r="Z77" s="327"/>
      <c r="AA77" s="327"/>
      <c r="AB77" s="328"/>
      <c r="AC77" s="50"/>
      <c r="AD77" s="7"/>
      <c r="AE77" s="8"/>
      <c r="AF77" s="51"/>
      <c r="AG77" s="52"/>
      <c r="AH77" s="10"/>
      <c r="AI77" s="8"/>
      <c r="AJ77" s="8"/>
      <c r="AK77" s="10"/>
      <c r="AY77" s="75"/>
    </row>
    <row r="78" spans="1:61" ht="13.05" customHeight="1" x14ac:dyDescent="0.15">
      <c r="A78" s="88"/>
      <c r="B78" s="88"/>
      <c r="C78" s="136" t="s">
        <v>87</v>
      </c>
      <c r="D78" s="199" t="s">
        <v>88</v>
      </c>
      <c r="E78" s="434"/>
      <c r="F78" s="355"/>
      <c r="G78" s="355"/>
      <c r="H78" s="424"/>
      <c r="I78" s="32">
        <v>7</v>
      </c>
      <c r="J78" s="33" t="str">
        <f>IF(I78="","","-")</f>
        <v>-</v>
      </c>
      <c r="K78" s="37">
        <v>21</v>
      </c>
      <c r="L78" s="366"/>
      <c r="M78" s="32">
        <v>11</v>
      </c>
      <c r="N78" s="33" t="str">
        <f t="shared" si="14"/>
        <v>-</v>
      </c>
      <c r="O78" s="34">
        <v>21</v>
      </c>
      <c r="P78" s="366"/>
      <c r="Q78" s="32">
        <v>18</v>
      </c>
      <c r="R78" s="33" t="str">
        <f t="shared" si="15"/>
        <v>-</v>
      </c>
      <c r="S78" s="34">
        <v>21</v>
      </c>
      <c r="T78" s="366"/>
      <c r="U78" s="32">
        <v>10</v>
      </c>
      <c r="V78" s="33" t="str">
        <f t="shared" si="16"/>
        <v>-</v>
      </c>
      <c r="W78" s="34">
        <v>21</v>
      </c>
      <c r="X78" s="369"/>
      <c r="Y78" s="312"/>
      <c r="Z78" s="313"/>
      <c r="AA78" s="313"/>
      <c r="AB78" s="314"/>
      <c r="AC78" s="50"/>
      <c r="AD78" s="7">
        <f>COUNTIF(E77:X79,"○")</f>
        <v>0</v>
      </c>
      <c r="AE78" s="8">
        <f>COUNTIF(E77:X79,"×")</f>
        <v>4</v>
      </c>
      <c r="AF78" s="51">
        <f>(IF((E77&gt;G77),1,0))+(IF((E78&gt;G78),1,0))+(IF((E79&gt;G79),1,0))+(IF((I77&gt;K77),1,0))+(IF((I78&gt;K78),1,0))+(IF((I79&gt;K79),1,0))+(IF((M77&gt;O77),1,0))+(IF((M78&gt;O78),1,0))+(IF((M79&gt;O79),1,0))+(IF((Q77&gt;S77),1,0))+(IF((Q78&gt;S78),1,0))+(IF((Q79&gt;S79),1,0))+(IF((U77&gt;W77),1,0))+(IF((U78&gt;W78),1,0))+(IF((U79&gt;W79),1,0))</f>
        <v>0</v>
      </c>
      <c r="AG78" s="52">
        <f>(IF((E77&lt;G77),1,0))+(IF((E78&lt;G78),1,0))+(IF((E79&lt;G79),1,0))+(IF((I77&lt;K77),1,0))+(IF((I78&lt;K78),1,0))+(IF((I79&lt;K79),1,0))+(IF((M77&lt;O77),1,0))+(IF((M78&lt;O78),1,0))+(IF((M79&lt;O79),1,0))+(IF((Q77&lt;S77),1,0))+(IF((Q78&lt;S78),1,0))+(IF((Q79&lt;S79),1,0))+(IF((U77&lt;W77),1,0))+(IF((U78&lt;W78),1,0))+(IF((U79&lt;W79),1,0))</f>
        <v>8</v>
      </c>
      <c r="AH78" s="53">
        <f>AF78-AG78</f>
        <v>-8</v>
      </c>
      <c r="AI78" s="8">
        <f>SUM(E77:E79,I77:I79,M77:M79,Q77:Q79,U77:U79)</f>
        <v>98</v>
      </c>
      <c r="AJ78" s="8">
        <f>SUM(G77:G79,K77:K79,O77:O79,S77:S79,W77:W79)</f>
        <v>168</v>
      </c>
      <c r="AK78" s="10">
        <f>AI78-AJ78</f>
        <v>-70</v>
      </c>
      <c r="AY78" s="75"/>
    </row>
    <row r="79" spans="1:61" ht="13.05" customHeight="1" x14ac:dyDescent="0.15">
      <c r="A79" s="75"/>
      <c r="B79" s="75"/>
      <c r="C79" s="137"/>
      <c r="D79" s="200" t="s">
        <v>68</v>
      </c>
      <c r="E79" s="435"/>
      <c r="F79" s="426"/>
      <c r="G79" s="426"/>
      <c r="H79" s="427"/>
      <c r="I79" s="38"/>
      <c r="J79" s="33" t="str">
        <f>IF(I79="","","-")</f>
        <v/>
      </c>
      <c r="K79" s="39"/>
      <c r="L79" s="367"/>
      <c r="M79" s="38"/>
      <c r="N79" s="40" t="str">
        <f t="shared" si="14"/>
        <v/>
      </c>
      <c r="O79" s="39"/>
      <c r="P79" s="366"/>
      <c r="Q79" s="32"/>
      <c r="R79" s="33" t="str">
        <f t="shared" si="15"/>
        <v/>
      </c>
      <c r="S79" s="34"/>
      <c r="T79" s="366"/>
      <c r="U79" s="32"/>
      <c r="V79" s="33" t="str">
        <f t="shared" si="16"/>
        <v/>
      </c>
      <c r="W79" s="34"/>
      <c r="X79" s="369"/>
      <c r="Y79" s="14">
        <f>AD78</f>
        <v>0</v>
      </c>
      <c r="Z79" s="15" t="s">
        <v>14</v>
      </c>
      <c r="AA79" s="15">
        <f>AE78</f>
        <v>4</v>
      </c>
      <c r="AB79" s="16" t="s">
        <v>11</v>
      </c>
      <c r="AC79" s="50"/>
      <c r="AD79" s="7"/>
      <c r="AE79" s="8"/>
      <c r="AF79" s="51"/>
      <c r="AG79" s="52"/>
      <c r="AH79" s="10"/>
      <c r="AI79" s="8"/>
      <c r="AJ79" s="8"/>
      <c r="AK79" s="10"/>
      <c r="AY79" s="75"/>
    </row>
    <row r="80" spans="1:61" ht="13.05" customHeight="1" x14ac:dyDescent="0.15">
      <c r="A80" s="88"/>
      <c r="B80" s="88"/>
      <c r="C80" s="136" t="s">
        <v>94</v>
      </c>
      <c r="D80" s="206" t="s">
        <v>95</v>
      </c>
      <c r="E80" s="41">
        <f>IF(K77="","",K77)</f>
        <v>21</v>
      </c>
      <c r="F80" s="33" t="str">
        <f t="shared" ref="F80:F91" si="17">IF(E80="","","-")</f>
        <v>-</v>
      </c>
      <c r="G80" s="1">
        <f>IF(I77="","",I77)</f>
        <v>12</v>
      </c>
      <c r="H80" s="458" t="str">
        <f>IF(L77="","",IF(L77="○","×",IF(L77="×","○")))</f>
        <v>○</v>
      </c>
      <c r="I80" s="351"/>
      <c r="J80" s="352"/>
      <c r="K80" s="352"/>
      <c r="L80" s="423"/>
      <c r="M80" s="32">
        <v>19</v>
      </c>
      <c r="N80" s="33" t="str">
        <f t="shared" si="14"/>
        <v>-</v>
      </c>
      <c r="O80" s="34">
        <v>21</v>
      </c>
      <c r="P80" s="372" t="str">
        <f>IF(M80&lt;&gt;"",IF(M80&gt;O80,IF(M81&gt;O81,"○",IF(M82&gt;O82,"○","×")),IF(M81&gt;O81,IF(M82&gt;O82,"○","×"),"×")),"")</f>
        <v>○</v>
      </c>
      <c r="Q80" s="54">
        <v>22</v>
      </c>
      <c r="R80" s="44" t="str">
        <f t="shared" si="15"/>
        <v>-</v>
      </c>
      <c r="S80" s="55">
        <v>20</v>
      </c>
      <c r="T80" s="372" t="str">
        <f>IF(Q80&lt;&gt;"",IF(Q80&gt;S80,IF(Q81&gt;S81,"○",IF(Q82&gt;S82,"○","×")),IF(Q81&gt;S81,IF(Q82&gt;S82,"○","×"),"×")),"")</f>
        <v>○</v>
      </c>
      <c r="U80" s="54">
        <v>21</v>
      </c>
      <c r="V80" s="44" t="str">
        <f t="shared" si="16"/>
        <v>-</v>
      </c>
      <c r="W80" s="55">
        <v>17</v>
      </c>
      <c r="X80" s="368" t="str">
        <f>IF(U80&lt;&gt;"",IF(U80&gt;W80,IF(U81&gt;W81,"○",IF(U82&gt;W82,"○","×")),IF(U81&gt;W81,IF(U82&gt;W82,"○","×"),"×")),"")</f>
        <v>○</v>
      </c>
      <c r="Y80" s="309" t="s">
        <v>206</v>
      </c>
      <c r="Z80" s="310"/>
      <c r="AA80" s="310"/>
      <c r="AB80" s="311"/>
      <c r="AC80" s="50"/>
      <c r="AD80" s="20"/>
      <c r="AE80" s="21"/>
      <c r="AF80" s="56"/>
      <c r="AG80" s="57"/>
      <c r="AH80" s="22"/>
      <c r="AI80" s="21"/>
      <c r="AJ80" s="21"/>
      <c r="AK80" s="22"/>
      <c r="AY80" s="75"/>
    </row>
    <row r="81" spans="1:66" ht="13.05" customHeight="1" x14ac:dyDescent="0.15">
      <c r="A81" s="88"/>
      <c r="B81" s="88"/>
      <c r="C81" s="136" t="s">
        <v>96</v>
      </c>
      <c r="D81" s="199" t="s">
        <v>95</v>
      </c>
      <c r="E81" s="41">
        <f>IF(K78="","",K78)</f>
        <v>21</v>
      </c>
      <c r="F81" s="33" t="str">
        <f t="shared" si="17"/>
        <v>-</v>
      </c>
      <c r="G81" s="1">
        <f>IF(I78="","",I78)</f>
        <v>7</v>
      </c>
      <c r="H81" s="459" t="str">
        <f>IF(J78="","",J78)</f>
        <v>-</v>
      </c>
      <c r="I81" s="354"/>
      <c r="J81" s="355"/>
      <c r="K81" s="355"/>
      <c r="L81" s="424"/>
      <c r="M81" s="32">
        <v>21</v>
      </c>
      <c r="N81" s="33" t="str">
        <f t="shared" si="14"/>
        <v>-</v>
      </c>
      <c r="O81" s="34">
        <v>13</v>
      </c>
      <c r="P81" s="366"/>
      <c r="Q81" s="32">
        <v>21</v>
      </c>
      <c r="R81" s="33" t="str">
        <f t="shared" si="15"/>
        <v>-</v>
      </c>
      <c r="S81" s="34">
        <v>13</v>
      </c>
      <c r="T81" s="366"/>
      <c r="U81" s="32">
        <v>21</v>
      </c>
      <c r="V81" s="33" t="str">
        <f t="shared" si="16"/>
        <v>-</v>
      </c>
      <c r="W81" s="34">
        <v>15</v>
      </c>
      <c r="X81" s="369"/>
      <c r="Y81" s="312"/>
      <c r="Z81" s="313"/>
      <c r="AA81" s="313"/>
      <c r="AB81" s="314"/>
      <c r="AC81" s="50"/>
      <c r="AD81" s="7">
        <f>COUNTIF(E80:X82,"○")</f>
        <v>4</v>
      </c>
      <c r="AE81" s="8">
        <f>COUNTIF(E80:X82,"×")</f>
        <v>0</v>
      </c>
      <c r="AF81" s="51">
        <f>(IF((E80&gt;G80),1,0))+(IF((E81&gt;G81),1,0))+(IF((E82&gt;G82),1,0))+(IF((I80&gt;K80),1,0))+(IF((I81&gt;K81),1,0))+(IF((I82&gt;K82),1,0))+(IF((M80&gt;O80),1,0))+(IF((M81&gt;O81),1,0))+(IF((M82&gt;O82),1,0))+(IF((Q80&gt;S80),1,0))+(IF((Q81&gt;S81),1,0))+(IF((Q82&gt;S82),1,0))+(IF((U80&gt;W80),1,0))+(IF((U81&gt;W81),1,0))+(IF((U82&gt;W82),1,0))</f>
        <v>8</v>
      </c>
      <c r="AG81" s="52">
        <f>(IF((E80&lt;G80),1,0))+(IF((E81&lt;G81),1,0))+(IF((E82&lt;G82),1,0))+(IF((I80&lt;K80),1,0))+(IF((I81&lt;K81),1,0))+(IF((I82&lt;K82),1,0))+(IF((M80&lt;O80),1,0))+(IF((M81&lt;O81),1,0))+(IF((M82&lt;O82),1,0))+(IF((Q80&lt;S80),1,0))+(IF((Q81&lt;S81),1,0))+(IF((Q82&lt;S82),1,0))+(IF((U80&lt;W80),1,0))+(IF((U81&lt;W81),1,0))+(IF((U82&lt;W82),1,0))</f>
        <v>1</v>
      </c>
      <c r="AH81" s="53">
        <f>AF81-AG81</f>
        <v>7</v>
      </c>
      <c r="AI81" s="8">
        <f>SUM(E80:E82,I80:I82,M80:M82,Q80:Q82,U80:U82)</f>
        <v>188</v>
      </c>
      <c r="AJ81" s="8">
        <f>SUM(G80:G82,K80:K82,O80:O82,S80:S82,W80:W82)</f>
        <v>131</v>
      </c>
      <c r="AK81" s="10">
        <f>AI81-AJ81</f>
        <v>57</v>
      </c>
      <c r="AY81" s="75"/>
    </row>
    <row r="82" spans="1:66" ht="13.05" customHeight="1" x14ac:dyDescent="0.15">
      <c r="A82" s="75"/>
      <c r="B82" s="75"/>
      <c r="C82" s="137"/>
      <c r="D82" s="207" t="s">
        <v>124</v>
      </c>
      <c r="E82" s="42" t="str">
        <f>IF(K79="","",K79)</f>
        <v/>
      </c>
      <c r="F82" s="33" t="str">
        <f t="shared" si="17"/>
        <v/>
      </c>
      <c r="G82" s="43" t="str">
        <f>IF(I79="","",I79)</f>
        <v/>
      </c>
      <c r="H82" s="467" t="str">
        <f>IF(J79="","",J79)</f>
        <v/>
      </c>
      <c r="I82" s="425"/>
      <c r="J82" s="426"/>
      <c r="K82" s="426"/>
      <c r="L82" s="427"/>
      <c r="M82" s="38">
        <v>21</v>
      </c>
      <c r="N82" s="33" t="str">
        <f t="shared" si="14"/>
        <v>-</v>
      </c>
      <c r="O82" s="39">
        <v>13</v>
      </c>
      <c r="P82" s="367"/>
      <c r="Q82" s="38"/>
      <c r="R82" s="40" t="str">
        <f t="shared" si="15"/>
        <v/>
      </c>
      <c r="S82" s="39"/>
      <c r="T82" s="367"/>
      <c r="U82" s="38"/>
      <c r="V82" s="40" t="str">
        <f t="shared" si="16"/>
        <v/>
      </c>
      <c r="W82" s="39"/>
      <c r="X82" s="369"/>
      <c r="Y82" s="14">
        <f>AD81</f>
        <v>4</v>
      </c>
      <c r="Z82" s="15" t="s">
        <v>14</v>
      </c>
      <c r="AA82" s="15">
        <f>AE81</f>
        <v>0</v>
      </c>
      <c r="AB82" s="16" t="s">
        <v>11</v>
      </c>
      <c r="AC82" s="50"/>
      <c r="AD82" s="23"/>
      <c r="AE82" s="24"/>
      <c r="AF82" s="58"/>
      <c r="AG82" s="59"/>
      <c r="AH82" s="28"/>
      <c r="AI82" s="24"/>
      <c r="AJ82" s="24"/>
      <c r="AK82" s="28"/>
      <c r="AY82" s="75"/>
    </row>
    <row r="83" spans="1:66" ht="13.05" customHeight="1" x14ac:dyDescent="0.15">
      <c r="A83" s="88"/>
      <c r="B83" s="88"/>
      <c r="C83" s="138" t="s">
        <v>89</v>
      </c>
      <c r="D83" s="199" t="s">
        <v>204</v>
      </c>
      <c r="E83" s="41">
        <f>IF(O77="","",O77)</f>
        <v>21</v>
      </c>
      <c r="F83" s="44" t="str">
        <f t="shared" si="17"/>
        <v>-</v>
      </c>
      <c r="G83" s="1">
        <f>IF(M77="","",M77)</f>
        <v>13</v>
      </c>
      <c r="H83" s="458" t="str">
        <f>IF(P77="","",IF(P77="○","×",IF(P77="×","○")))</f>
        <v>○</v>
      </c>
      <c r="I83" s="45">
        <f>IF(O80="","",O80)</f>
        <v>21</v>
      </c>
      <c r="J83" s="33" t="str">
        <f t="shared" ref="J83:J91" si="18">IF(I83="","","-")</f>
        <v>-</v>
      </c>
      <c r="K83" s="1">
        <f>IF(M80="","",M80)</f>
        <v>19</v>
      </c>
      <c r="L83" s="458" t="str">
        <f>IF(P80="","",IF(P80="○","×",IF(P80="×","○")))</f>
        <v>×</v>
      </c>
      <c r="M83" s="351"/>
      <c r="N83" s="352"/>
      <c r="O83" s="352"/>
      <c r="P83" s="423"/>
      <c r="Q83" s="32">
        <v>21</v>
      </c>
      <c r="R83" s="33" t="str">
        <f t="shared" si="15"/>
        <v>-</v>
      </c>
      <c r="S83" s="34">
        <v>15</v>
      </c>
      <c r="T83" s="366" t="str">
        <f>IF(Q83&lt;&gt;"",IF(Q83&gt;S83,IF(Q84&gt;S84,"○",IF(Q85&gt;S85,"○","×")),IF(Q84&gt;S84,IF(Q85&gt;S85,"○","×"),"×")),"")</f>
        <v>○</v>
      </c>
      <c r="U83" s="32">
        <v>21</v>
      </c>
      <c r="V83" s="33" t="str">
        <f t="shared" si="16"/>
        <v>-</v>
      </c>
      <c r="W83" s="34">
        <v>16</v>
      </c>
      <c r="X83" s="368" t="str">
        <f>IF(U83&lt;&gt;"",IF(U83&gt;W83,IF(U84&gt;W84,"○",IF(U85&gt;W85,"○","×")),IF(U84&gt;W84,IF(U85&gt;W85,"○","×"),"×")),"")</f>
        <v>○</v>
      </c>
      <c r="Y83" s="309" t="s">
        <v>207</v>
      </c>
      <c r="Z83" s="310"/>
      <c r="AA83" s="310"/>
      <c r="AB83" s="311"/>
      <c r="AC83" s="50"/>
      <c r="AD83" s="7"/>
      <c r="AE83" s="8"/>
      <c r="AF83" s="51"/>
      <c r="AG83" s="52"/>
      <c r="AH83" s="10"/>
      <c r="AI83" s="8"/>
      <c r="AJ83" s="8"/>
      <c r="AK83" s="10"/>
      <c r="AY83" s="75"/>
    </row>
    <row r="84" spans="1:66" ht="13.05" customHeight="1" x14ac:dyDescent="0.15">
      <c r="A84" s="88"/>
      <c r="B84" s="88"/>
      <c r="C84" s="138" t="s">
        <v>90</v>
      </c>
      <c r="D84" s="199" t="s">
        <v>204</v>
      </c>
      <c r="E84" s="41">
        <f>IF(O78="","",O78)</f>
        <v>21</v>
      </c>
      <c r="F84" s="33" t="str">
        <f t="shared" si="17"/>
        <v>-</v>
      </c>
      <c r="G84" s="1">
        <f>IF(M78="","",M78)</f>
        <v>11</v>
      </c>
      <c r="H84" s="459" t="str">
        <f>IF(J81="","",J81)</f>
        <v/>
      </c>
      <c r="I84" s="45">
        <f>IF(O81="","",O81)</f>
        <v>13</v>
      </c>
      <c r="J84" s="33" t="str">
        <f t="shared" si="18"/>
        <v>-</v>
      </c>
      <c r="K84" s="1">
        <f>IF(M81="","",M81)</f>
        <v>21</v>
      </c>
      <c r="L84" s="459" t="str">
        <f>IF(N81="","",N81)</f>
        <v>-</v>
      </c>
      <c r="M84" s="354"/>
      <c r="N84" s="355"/>
      <c r="O84" s="355"/>
      <c r="P84" s="424"/>
      <c r="Q84" s="32">
        <v>21</v>
      </c>
      <c r="R84" s="33" t="str">
        <f t="shared" si="15"/>
        <v>-</v>
      </c>
      <c r="S84" s="34">
        <v>17</v>
      </c>
      <c r="T84" s="366"/>
      <c r="U84" s="32">
        <v>21</v>
      </c>
      <c r="V84" s="33" t="str">
        <f t="shared" si="16"/>
        <v>-</v>
      </c>
      <c r="W84" s="34">
        <v>15</v>
      </c>
      <c r="X84" s="369"/>
      <c r="Y84" s="312"/>
      <c r="Z84" s="313"/>
      <c r="AA84" s="313"/>
      <c r="AB84" s="314"/>
      <c r="AC84" s="50"/>
      <c r="AD84" s="7">
        <f>COUNTIF(E83:X85,"○")</f>
        <v>3</v>
      </c>
      <c r="AE84" s="8">
        <f>COUNTIF(E83:X85,"×")</f>
        <v>1</v>
      </c>
      <c r="AF84" s="51">
        <f>(IF((E83&gt;G83),1,0))+(IF((E84&gt;G84),1,0))+(IF((E85&gt;G85),1,0))+(IF((I83&gt;K83),1,0))+(IF((I84&gt;K84),1,0))+(IF((I85&gt;K85),1,0))+(IF((M83&gt;O83),1,0))+(IF((M84&gt;O84),1,0))+(IF((M85&gt;O85),1,0))+(IF((Q83&gt;S83),1,0))+(IF((Q84&gt;S84),1,0))+(IF((Q85&gt;S85),1,0))+(IF((U83&gt;W83),1,0))+(IF((U84&gt;W84),1,0))+(IF((U85&gt;W85),1,0))</f>
        <v>7</v>
      </c>
      <c r="AG84" s="52">
        <f>(IF((E83&lt;G83),1,0))+(IF((E84&lt;G84),1,0))+(IF((E85&lt;G85),1,0))+(IF((I83&lt;K83),1,0))+(IF((I84&lt;K84),1,0))+(IF((I85&lt;K85),1,0))+(IF((M83&lt;O83),1,0))+(IF((M84&lt;O84),1,0))+(IF((M85&lt;O85),1,0))+(IF((Q83&lt;S83),1,0))+(IF((Q84&lt;S84),1,0))+(IF((Q85&lt;S85),1,0))+(IF((U83&lt;W83),1,0))+(IF((U84&lt;W84),1,0))+(IF((U85&lt;W85),1,0))</f>
        <v>2</v>
      </c>
      <c r="AH84" s="53">
        <f>AF84-AG84</f>
        <v>5</v>
      </c>
      <c r="AI84" s="8">
        <f>SUM(E83:E85,I83:I85,M83:M85,Q83:Q85,U83:U85)</f>
        <v>173</v>
      </c>
      <c r="AJ84" s="8">
        <f>SUM(G83:G85,K83:K85,O83:O85,S83:S85,W83:W85)</f>
        <v>148</v>
      </c>
      <c r="AK84" s="10">
        <f>AI84-AJ84</f>
        <v>25</v>
      </c>
      <c r="AY84" s="75"/>
    </row>
    <row r="85" spans="1:66" ht="13.05" customHeight="1" x14ac:dyDescent="0.15">
      <c r="A85" s="75"/>
      <c r="B85" s="75"/>
      <c r="C85" s="137"/>
      <c r="D85" s="200" t="s">
        <v>121</v>
      </c>
      <c r="E85" s="41" t="str">
        <f>IF(O79="","",O79)</f>
        <v/>
      </c>
      <c r="F85" s="33" t="str">
        <f t="shared" si="17"/>
        <v/>
      </c>
      <c r="G85" s="1" t="str">
        <f>IF(M79="","",M79)</f>
        <v/>
      </c>
      <c r="H85" s="459" t="str">
        <f>IF(J82="","",J82)</f>
        <v/>
      </c>
      <c r="I85" s="45">
        <f>IF(O82="","",O82)</f>
        <v>13</v>
      </c>
      <c r="J85" s="33" t="str">
        <f t="shared" si="18"/>
        <v>-</v>
      </c>
      <c r="K85" s="1">
        <f>IF(M82="","",M82)</f>
        <v>21</v>
      </c>
      <c r="L85" s="459" t="str">
        <f>IF(N82="","",N82)</f>
        <v>-</v>
      </c>
      <c r="M85" s="354"/>
      <c r="N85" s="355"/>
      <c r="O85" s="355"/>
      <c r="P85" s="424"/>
      <c r="Q85" s="32"/>
      <c r="R85" s="33" t="str">
        <f t="shared" si="15"/>
        <v/>
      </c>
      <c r="S85" s="34"/>
      <c r="T85" s="367"/>
      <c r="U85" s="32"/>
      <c r="V85" s="33" t="str">
        <f t="shared" si="16"/>
        <v/>
      </c>
      <c r="W85" s="34"/>
      <c r="X85" s="370"/>
      <c r="Y85" s="14">
        <f>AD84</f>
        <v>3</v>
      </c>
      <c r="Z85" s="15" t="s">
        <v>14</v>
      </c>
      <c r="AA85" s="15">
        <f>AE84</f>
        <v>1</v>
      </c>
      <c r="AB85" s="16" t="s">
        <v>11</v>
      </c>
      <c r="AC85" s="50"/>
      <c r="AD85" s="7"/>
      <c r="AE85" s="8"/>
      <c r="AF85" s="51"/>
      <c r="AG85" s="52"/>
      <c r="AH85" s="10"/>
      <c r="AI85" s="8"/>
      <c r="AJ85" s="8"/>
      <c r="AK85" s="10"/>
      <c r="AY85" s="75"/>
    </row>
    <row r="86" spans="1:66" ht="13.05" customHeight="1" x14ac:dyDescent="0.15">
      <c r="A86" s="88"/>
      <c r="B86" s="88"/>
      <c r="C86" s="136" t="s">
        <v>91</v>
      </c>
      <c r="D86" s="206" t="s">
        <v>92</v>
      </c>
      <c r="E86" s="60">
        <f>IF(S77="","",S77)</f>
        <v>21</v>
      </c>
      <c r="F86" s="44" t="str">
        <f t="shared" si="17"/>
        <v>-</v>
      </c>
      <c r="G86" s="3">
        <f>IF(Q77="","",Q77)</f>
        <v>17</v>
      </c>
      <c r="H86" s="455" t="str">
        <f>IF(T77="","",IF(T77="○","×",IF(T77="×","○")))</f>
        <v>○</v>
      </c>
      <c r="I86" s="46">
        <f>IF(S80="","",S80)</f>
        <v>20</v>
      </c>
      <c r="J86" s="44" t="str">
        <f t="shared" si="18"/>
        <v>-</v>
      </c>
      <c r="K86" s="3">
        <f>IF(Q80="","",Q80)</f>
        <v>22</v>
      </c>
      <c r="L86" s="458" t="str">
        <f>IF(T80="","",IF(T80="○","×",IF(T80="×","○")))</f>
        <v>×</v>
      </c>
      <c r="M86" s="3">
        <f>IF(S83="","",S83)</f>
        <v>15</v>
      </c>
      <c r="N86" s="44" t="str">
        <f t="shared" ref="N86:N91" si="19">IF(M86="","","-")</f>
        <v>-</v>
      </c>
      <c r="O86" s="3">
        <f>IF(Q83="","",Q83)</f>
        <v>21</v>
      </c>
      <c r="P86" s="458" t="str">
        <f>IF(T83="","",IF(T83="○","×",IF(T83="×","○")))</f>
        <v>×</v>
      </c>
      <c r="Q86" s="351"/>
      <c r="R86" s="352"/>
      <c r="S86" s="352"/>
      <c r="T86" s="423"/>
      <c r="U86" s="54">
        <v>21</v>
      </c>
      <c r="V86" s="44" t="str">
        <f t="shared" si="16"/>
        <v>-</v>
      </c>
      <c r="W86" s="55">
        <v>7</v>
      </c>
      <c r="X86" s="369" t="str">
        <f>IF(U86&lt;&gt;"",IF(U86&gt;W86,IF(U87&gt;W87,"○",IF(U88&gt;W88,"○","×")),IF(U87&gt;W87,IF(U88&gt;W88,"○","×"),"×")),"")</f>
        <v>○</v>
      </c>
      <c r="Y86" s="309" t="s">
        <v>209</v>
      </c>
      <c r="Z86" s="310"/>
      <c r="AA86" s="310"/>
      <c r="AB86" s="311"/>
      <c r="AC86" s="50"/>
      <c r="AD86" s="20"/>
      <c r="AE86" s="21"/>
      <c r="AF86" s="56"/>
      <c r="AG86" s="57"/>
      <c r="AH86" s="22"/>
      <c r="AI86" s="21"/>
      <c r="AJ86" s="21"/>
      <c r="AK86" s="22"/>
      <c r="AY86" s="75"/>
    </row>
    <row r="87" spans="1:66" ht="13.05" customHeight="1" x14ac:dyDescent="0.15">
      <c r="A87" s="88"/>
      <c r="B87" s="88"/>
      <c r="C87" s="136" t="s">
        <v>93</v>
      </c>
      <c r="D87" s="199" t="s">
        <v>92</v>
      </c>
      <c r="E87" s="41">
        <f>IF(S78="","",S78)</f>
        <v>21</v>
      </c>
      <c r="F87" s="33" t="str">
        <f t="shared" si="17"/>
        <v>-</v>
      </c>
      <c r="G87" s="1">
        <f>IF(Q78="","",Q78)</f>
        <v>18</v>
      </c>
      <c r="H87" s="456" t="str">
        <f>IF(J84="","",J84)</f>
        <v>-</v>
      </c>
      <c r="I87" s="45">
        <f>IF(S81="","",S81)</f>
        <v>13</v>
      </c>
      <c r="J87" s="33" t="str">
        <f t="shared" si="18"/>
        <v>-</v>
      </c>
      <c r="K87" s="1">
        <f>IF(Q81="","",Q81)</f>
        <v>21</v>
      </c>
      <c r="L87" s="459" t="str">
        <f>IF(N84="","",N84)</f>
        <v/>
      </c>
      <c r="M87" s="1">
        <f>IF(S84="","",S84)</f>
        <v>17</v>
      </c>
      <c r="N87" s="33" t="str">
        <f t="shared" si="19"/>
        <v>-</v>
      </c>
      <c r="O87" s="1">
        <f>IF(Q84="","",Q84)</f>
        <v>21</v>
      </c>
      <c r="P87" s="459" t="str">
        <f>IF(R84="","",R84)</f>
        <v>-</v>
      </c>
      <c r="Q87" s="354"/>
      <c r="R87" s="355"/>
      <c r="S87" s="355"/>
      <c r="T87" s="424"/>
      <c r="U87" s="32">
        <v>22</v>
      </c>
      <c r="V87" s="33" t="str">
        <f t="shared" si="16"/>
        <v>-</v>
      </c>
      <c r="W87" s="34">
        <v>20</v>
      </c>
      <c r="X87" s="369"/>
      <c r="Y87" s="312"/>
      <c r="Z87" s="313"/>
      <c r="AA87" s="313"/>
      <c r="AB87" s="314"/>
      <c r="AC87" s="50"/>
      <c r="AD87" s="7">
        <f>COUNTIF(E86:X88,"○")</f>
        <v>2</v>
      </c>
      <c r="AE87" s="8">
        <f>COUNTIF(E86:X88,"×")</f>
        <v>2</v>
      </c>
      <c r="AF87" s="51">
        <f>(IF((E86&gt;G86),1,0))+(IF((E87&gt;G87),1,0))+(IF((E88&gt;G88),1,0))+(IF((I86&gt;K86),1,0))+(IF((I87&gt;K87),1,0))+(IF((I88&gt;K88),1,0))+(IF((M86&gt;O86),1,0))+(IF((M87&gt;O87),1,0))+(IF((M88&gt;O88),1,0))+(IF((Q86&gt;S86),1,0))+(IF((Q87&gt;S87),1,0))+(IF((Q88&gt;S88),1,0))+(IF((U86&gt;W86),1,0))+(IF((U87&gt;W87),1,0))+(IF((U88&gt;W88),1,0))</f>
        <v>4</v>
      </c>
      <c r="AG87" s="52">
        <f>(IF((E86&lt;G86),1,0))+(IF((E87&lt;G87),1,0))+(IF((E88&lt;G88),1,0))+(IF((I86&lt;K86),1,0))+(IF((I87&lt;K87),1,0))+(IF((I88&lt;K88),1,0))+(IF((M86&lt;O86),1,0))+(IF((M87&lt;O87),1,0))+(IF((M88&lt;O88),1,0))+(IF((Q86&lt;S86),1,0))+(IF((Q87&lt;S87),1,0))+(IF((Q88&lt;S88),1,0))+(IF((U86&lt;W86),1,0))+(IF((U87&lt;W87),1,0))+(IF((U88&lt;W88),1,0))</f>
        <v>4</v>
      </c>
      <c r="AH87" s="53">
        <f>AF87-AG87</f>
        <v>0</v>
      </c>
      <c r="AI87" s="8">
        <f>SUM(E86:E88,I86:I88,M86:M88,Q86:Q88,U86:U88)</f>
        <v>150</v>
      </c>
      <c r="AJ87" s="8">
        <f>SUM(G86:G88,K86:K88,O86:O88,S86:S88,W86:W88)</f>
        <v>147</v>
      </c>
      <c r="AK87" s="10">
        <f>AI87-AJ87</f>
        <v>3</v>
      </c>
      <c r="AY87" s="75"/>
    </row>
    <row r="88" spans="1:66" ht="13.05" customHeight="1" x14ac:dyDescent="0.15">
      <c r="A88" s="75"/>
      <c r="B88" s="75"/>
      <c r="C88" s="138"/>
      <c r="D88" s="200" t="s">
        <v>125</v>
      </c>
      <c r="E88" s="41" t="str">
        <f>IF(S79="","",S79)</f>
        <v/>
      </c>
      <c r="F88" s="33" t="str">
        <f t="shared" si="17"/>
        <v/>
      </c>
      <c r="G88" s="1" t="str">
        <f>IF(Q79="","",Q79)</f>
        <v/>
      </c>
      <c r="H88" s="456" t="str">
        <f>IF(J85="","",J85)</f>
        <v>-</v>
      </c>
      <c r="I88" s="45" t="str">
        <f>IF(S82="","",S82)</f>
        <v/>
      </c>
      <c r="J88" s="33" t="str">
        <f t="shared" si="18"/>
        <v/>
      </c>
      <c r="K88" s="1" t="str">
        <f>IF(Q82="","",Q82)</f>
        <v/>
      </c>
      <c r="L88" s="459" t="str">
        <f>IF(N85="","",N85)</f>
        <v/>
      </c>
      <c r="M88" s="1" t="str">
        <f>IF(S85="","",S85)</f>
        <v/>
      </c>
      <c r="N88" s="33" t="str">
        <f t="shared" si="19"/>
        <v/>
      </c>
      <c r="O88" s="1" t="str">
        <f>IF(Q85="","",Q85)</f>
        <v/>
      </c>
      <c r="P88" s="459" t="str">
        <f>IF(R85="","",R85)</f>
        <v/>
      </c>
      <c r="Q88" s="354"/>
      <c r="R88" s="355"/>
      <c r="S88" s="355"/>
      <c r="T88" s="424"/>
      <c r="U88" s="32"/>
      <c r="V88" s="33" t="str">
        <f t="shared" si="16"/>
        <v/>
      </c>
      <c r="W88" s="34"/>
      <c r="X88" s="370"/>
      <c r="Y88" s="14">
        <f>AD87</f>
        <v>2</v>
      </c>
      <c r="Z88" s="15" t="s">
        <v>14</v>
      </c>
      <c r="AA88" s="15">
        <f>AE87</f>
        <v>2</v>
      </c>
      <c r="AB88" s="16" t="s">
        <v>11</v>
      </c>
      <c r="AC88" s="50"/>
      <c r="AD88" s="23"/>
      <c r="AE88" s="24"/>
      <c r="AF88" s="58"/>
      <c r="AG88" s="59"/>
      <c r="AH88" s="28"/>
      <c r="AI88" s="24"/>
      <c r="AJ88" s="24"/>
      <c r="AK88" s="28"/>
      <c r="AY88" s="75"/>
    </row>
    <row r="89" spans="1:66" ht="13.05" customHeight="1" x14ac:dyDescent="0.15">
      <c r="C89" s="139" t="s">
        <v>81</v>
      </c>
      <c r="D89" s="208" t="s">
        <v>82</v>
      </c>
      <c r="E89" s="60">
        <f>IF(W77="","",W77)</f>
        <v>21</v>
      </c>
      <c r="F89" s="44" t="str">
        <f t="shared" si="17"/>
        <v>-</v>
      </c>
      <c r="G89" s="3">
        <f>IF(U77="","",U77)</f>
        <v>10</v>
      </c>
      <c r="H89" s="455" t="str">
        <f>IF(X77="","",IF(X77="○","×",IF(X77="×","○")))</f>
        <v>○</v>
      </c>
      <c r="I89" s="46">
        <f>IF(W80="","",W80)</f>
        <v>17</v>
      </c>
      <c r="J89" s="44" t="str">
        <f t="shared" si="18"/>
        <v>-</v>
      </c>
      <c r="K89" s="3">
        <f>IF(U80="","",U80)</f>
        <v>21</v>
      </c>
      <c r="L89" s="458" t="str">
        <f>IF(X80="","",IF(X80="○","×",IF(X80="×","○")))</f>
        <v>×</v>
      </c>
      <c r="M89" s="3">
        <f>IF(W83="","",W83)</f>
        <v>16</v>
      </c>
      <c r="N89" s="44" t="str">
        <f t="shared" si="19"/>
        <v>-</v>
      </c>
      <c r="O89" s="3">
        <f>IF(U83="","",U83)</f>
        <v>21</v>
      </c>
      <c r="P89" s="458" t="str">
        <f>IF(X83="","",IF(X83="○","×",IF(X83="×","○")))</f>
        <v>×</v>
      </c>
      <c r="Q89" s="46">
        <f>IF(W86="","",W86)</f>
        <v>7</v>
      </c>
      <c r="R89" s="44" t="str">
        <f>IF(Q89="","","-")</f>
        <v>-</v>
      </c>
      <c r="S89" s="3">
        <f>IF(U86="","",U86)</f>
        <v>21</v>
      </c>
      <c r="T89" s="458" t="str">
        <f>IF(X86="","",IF(X86="○","×",IF(X86="×","○")))</f>
        <v>×</v>
      </c>
      <c r="U89" s="351"/>
      <c r="V89" s="352"/>
      <c r="W89" s="352"/>
      <c r="X89" s="423"/>
      <c r="Y89" s="309" t="s">
        <v>210</v>
      </c>
      <c r="Z89" s="310"/>
      <c r="AA89" s="310"/>
      <c r="AB89" s="311"/>
      <c r="AC89" s="50"/>
      <c r="AD89" s="7"/>
      <c r="AE89" s="8"/>
      <c r="AF89" s="51"/>
      <c r="AG89" s="52"/>
      <c r="AH89" s="10"/>
      <c r="AI89" s="8"/>
      <c r="AJ89" s="8"/>
      <c r="AK89" s="10"/>
      <c r="AY89" s="73"/>
      <c r="AZ89" s="73"/>
      <c r="BA89" s="73"/>
      <c r="BB89" s="73"/>
      <c r="BJ89" s="74"/>
      <c r="BK89" s="74"/>
      <c r="BL89" s="74"/>
      <c r="BM89" s="74"/>
      <c r="BN89" s="74"/>
    </row>
    <row r="90" spans="1:66" ht="13.05" customHeight="1" x14ac:dyDescent="0.15">
      <c r="C90" s="138" t="s">
        <v>83</v>
      </c>
      <c r="D90" s="199" t="s">
        <v>84</v>
      </c>
      <c r="E90" s="41">
        <f>IF(W78="","",W78)</f>
        <v>21</v>
      </c>
      <c r="F90" s="33" t="str">
        <f t="shared" si="17"/>
        <v>-</v>
      </c>
      <c r="G90" s="1">
        <f>IF(U78="","",U78)</f>
        <v>10</v>
      </c>
      <c r="H90" s="456" t="str">
        <f>IF(J81="","",J81)</f>
        <v/>
      </c>
      <c r="I90" s="45">
        <f>IF(W81="","",W81)</f>
        <v>15</v>
      </c>
      <c r="J90" s="33" t="str">
        <f t="shared" si="18"/>
        <v>-</v>
      </c>
      <c r="K90" s="1">
        <f>IF(U81="","",U81)</f>
        <v>21</v>
      </c>
      <c r="L90" s="459" t="str">
        <f>IF(N87="","",N87)</f>
        <v>-</v>
      </c>
      <c r="M90" s="1">
        <f>IF(W84="","",W84)</f>
        <v>15</v>
      </c>
      <c r="N90" s="33" t="str">
        <f t="shared" si="19"/>
        <v>-</v>
      </c>
      <c r="O90" s="1">
        <f>IF(U84="","",U84)</f>
        <v>21</v>
      </c>
      <c r="P90" s="459" t="str">
        <f>IF(R87="","",R87)</f>
        <v/>
      </c>
      <c r="Q90" s="45">
        <f>IF(W87="","",W87)</f>
        <v>20</v>
      </c>
      <c r="R90" s="33" t="str">
        <f>IF(Q90="","","-")</f>
        <v>-</v>
      </c>
      <c r="S90" s="1">
        <f>IF(U87="","",U87)</f>
        <v>22</v>
      </c>
      <c r="T90" s="459" t="str">
        <f>IF(V87="","",V87)</f>
        <v>-</v>
      </c>
      <c r="U90" s="354"/>
      <c r="V90" s="355"/>
      <c r="W90" s="355"/>
      <c r="X90" s="424"/>
      <c r="Y90" s="312"/>
      <c r="Z90" s="313"/>
      <c r="AA90" s="313"/>
      <c r="AB90" s="314"/>
      <c r="AC90" s="50"/>
      <c r="AD90" s="7">
        <f>COUNTIF(E89:X91,"○")</f>
        <v>1</v>
      </c>
      <c r="AE90" s="8">
        <f>COUNTIF(E89:X91,"×")</f>
        <v>3</v>
      </c>
      <c r="AF90" s="51">
        <f>(IF((E89&gt;G89),1,0))+(IF((E90&gt;G90),1,0))+(IF((E91&gt;G91),1,0))+(IF((I89&gt;K89),1,0))+(IF((I90&gt;K90),1,0))+(IF((I91&gt;K91),1,0))+(IF((M89&gt;O89),1,0))+(IF((M90&gt;O90),1,0))+(IF((M91&gt;O91),1,0))+(IF((Q89&gt;S89),1,0))+(IF((Q90&gt;S90),1,0))+(IF((Q91&gt;S91),1,0))+(IF((U89&gt;W89),1,0))+(IF((U90&gt;W90),1,0))+(IF((U91&gt;W91),1,0))</f>
        <v>2</v>
      </c>
      <c r="AG90" s="52">
        <f>(IF((E89&lt;G89),1,0))+(IF((E90&lt;G90),1,0))+(IF((E91&lt;G91),1,0))+(IF((I89&lt;K89),1,0))+(IF((I90&lt;K90),1,0))+(IF((I91&lt;K91),1,0))+(IF((M89&lt;O89),1,0))+(IF((M90&lt;O90),1,0))+(IF((M91&lt;O91),1,0))+(IF((Q89&lt;S89),1,0))+(IF((Q90&lt;S90),1,0))+(IF((Q91&lt;S91),1,0))+(IF((U89&lt;W89),1,0))+(IF((U90&lt;W90),1,0))+(IF((U91&lt;W91),1,0))</f>
        <v>6</v>
      </c>
      <c r="AH90" s="53">
        <f>AF90-AG90</f>
        <v>-4</v>
      </c>
      <c r="AI90" s="8">
        <f>SUM(E89:E91,I89:I91,M89:M91,Q89:Q91,U89:U91)</f>
        <v>132</v>
      </c>
      <c r="AJ90" s="8">
        <f>SUM(G89:G91,K89:K91,O89:O91,S89:S91,W89:W91)</f>
        <v>147</v>
      </c>
      <c r="AK90" s="10">
        <f>AI90-AJ90</f>
        <v>-15</v>
      </c>
      <c r="AY90" s="73"/>
      <c r="AZ90" s="73"/>
      <c r="BA90" s="73"/>
      <c r="BB90" s="73"/>
      <c r="BJ90" s="74"/>
      <c r="BK90" s="74"/>
      <c r="BL90" s="74"/>
      <c r="BM90" s="74"/>
      <c r="BN90" s="74"/>
    </row>
    <row r="91" spans="1:66" ht="13.05" customHeight="1" thickBot="1" x14ac:dyDescent="0.2">
      <c r="C91" s="142"/>
      <c r="D91" s="205" t="s">
        <v>68</v>
      </c>
      <c r="E91" s="47" t="str">
        <f>IF(W79="","",W79)</f>
        <v/>
      </c>
      <c r="F91" s="48" t="str">
        <f t="shared" si="17"/>
        <v/>
      </c>
      <c r="G91" s="2" t="str">
        <f>IF(U79="","",U79)</f>
        <v/>
      </c>
      <c r="H91" s="457" t="str">
        <f>IF(J82="","",J82)</f>
        <v/>
      </c>
      <c r="I91" s="49" t="str">
        <f>IF(W82="","",W82)</f>
        <v/>
      </c>
      <c r="J91" s="48" t="str">
        <f t="shared" si="18"/>
        <v/>
      </c>
      <c r="K91" s="2" t="str">
        <f>IF(U82="","",U82)</f>
        <v/>
      </c>
      <c r="L91" s="460" t="str">
        <f>IF(N88="","",N88)</f>
        <v/>
      </c>
      <c r="M91" s="2" t="str">
        <f>IF(W85="","",W85)</f>
        <v/>
      </c>
      <c r="N91" s="48" t="str">
        <f t="shared" si="19"/>
        <v/>
      </c>
      <c r="O91" s="2" t="str">
        <f>IF(U85="","",U85)</f>
        <v/>
      </c>
      <c r="P91" s="460" t="str">
        <f>IF(R88="","",R88)</f>
        <v/>
      </c>
      <c r="Q91" s="49" t="str">
        <f>IF(W88="","",W88)</f>
        <v/>
      </c>
      <c r="R91" s="48" t="str">
        <f>IF(Q91="","","-")</f>
        <v/>
      </c>
      <c r="S91" s="2" t="str">
        <f>IF(U88="","",U88)</f>
        <v/>
      </c>
      <c r="T91" s="460" t="str">
        <f>IF(V88="","",V88)</f>
        <v/>
      </c>
      <c r="U91" s="357"/>
      <c r="V91" s="358"/>
      <c r="W91" s="358"/>
      <c r="X91" s="461"/>
      <c r="Y91" s="29">
        <f>AD90</f>
        <v>1</v>
      </c>
      <c r="Z91" s="30" t="s">
        <v>14</v>
      </c>
      <c r="AA91" s="30">
        <f>AE90</f>
        <v>3</v>
      </c>
      <c r="AB91" s="31" t="s">
        <v>11</v>
      </c>
      <c r="AC91" s="50"/>
      <c r="AD91" s="23"/>
      <c r="AE91" s="24"/>
      <c r="AF91" s="58"/>
      <c r="AG91" s="59"/>
      <c r="AH91" s="28"/>
      <c r="AI91" s="24"/>
      <c r="AJ91" s="24"/>
      <c r="AK91" s="28"/>
      <c r="AY91" s="73"/>
      <c r="AZ91" s="73"/>
      <c r="BA91" s="73"/>
      <c r="BB91" s="73"/>
      <c r="BJ91" s="74"/>
      <c r="BK91" s="74"/>
      <c r="BL91" s="74"/>
      <c r="BM91" s="74"/>
      <c r="BN91" s="74"/>
    </row>
    <row r="92" spans="1:66" ht="13.05" customHeight="1" thickBot="1" x14ac:dyDescent="0.25">
      <c r="C92" s="67"/>
      <c r="D92" s="70"/>
      <c r="E92" s="71"/>
      <c r="F92" s="72"/>
      <c r="G92" s="71"/>
      <c r="H92" s="71"/>
      <c r="I92" s="68"/>
      <c r="J92" s="69"/>
      <c r="K92" s="68"/>
      <c r="L92" s="68"/>
      <c r="M92" s="68"/>
      <c r="N92" s="69"/>
      <c r="O92" s="68"/>
      <c r="P92" s="68"/>
      <c r="Q92" s="68"/>
      <c r="R92" s="69"/>
      <c r="S92" s="68"/>
      <c r="T92" s="68"/>
      <c r="U92" s="68"/>
      <c r="V92" s="68"/>
      <c r="W92" s="68"/>
      <c r="X92" s="68"/>
      <c r="AY92" s="73"/>
      <c r="AZ92" s="73"/>
      <c r="BA92" s="73"/>
      <c r="BB92" s="73"/>
      <c r="BJ92" s="74"/>
      <c r="BK92" s="74"/>
      <c r="BL92" s="74"/>
      <c r="BM92" s="74"/>
      <c r="BN92" s="74"/>
    </row>
    <row r="93" spans="1:66" ht="13.05" customHeight="1" x14ac:dyDescent="0.2">
      <c r="C93" s="436" t="s">
        <v>19</v>
      </c>
      <c r="D93" s="437"/>
      <c r="E93" s="393" t="str">
        <f>C95</f>
        <v>大西政義</v>
      </c>
      <c r="F93" s="316"/>
      <c r="G93" s="316"/>
      <c r="H93" s="394"/>
      <c r="I93" s="315" t="str">
        <f>C98</f>
        <v>船橋雅志</v>
      </c>
      <c r="J93" s="316"/>
      <c r="K93" s="316"/>
      <c r="L93" s="394"/>
      <c r="M93" s="315" t="str">
        <f>C101</f>
        <v>中島淳一</v>
      </c>
      <c r="N93" s="316"/>
      <c r="O93" s="316"/>
      <c r="P93" s="394"/>
      <c r="Q93" s="315" t="str">
        <f>C104</f>
        <v>小林裕次郎</v>
      </c>
      <c r="R93" s="316"/>
      <c r="S93" s="316"/>
      <c r="T93" s="394"/>
      <c r="U93" s="315" t="str">
        <f>C107</f>
        <v>河村拓哉</v>
      </c>
      <c r="V93" s="316"/>
      <c r="W93" s="316"/>
      <c r="X93" s="394"/>
      <c r="Y93" s="342" t="s">
        <v>5</v>
      </c>
      <c r="Z93" s="343"/>
      <c r="AA93" s="343"/>
      <c r="AB93" s="344"/>
      <c r="AC93" s="145"/>
      <c r="AD93" s="360" t="s">
        <v>7</v>
      </c>
      <c r="AE93" s="361"/>
      <c r="AF93" s="345" t="s">
        <v>8</v>
      </c>
      <c r="AG93" s="347"/>
      <c r="AH93" s="346"/>
      <c r="AI93" s="348" t="s">
        <v>9</v>
      </c>
      <c r="AJ93" s="349"/>
      <c r="AK93" s="350"/>
      <c r="AY93" s="73"/>
      <c r="AZ93" s="73"/>
      <c r="BA93" s="73"/>
      <c r="BB93" s="73"/>
      <c r="BJ93" s="74"/>
      <c r="BK93" s="74"/>
      <c r="BL93" s="74"/>
      <c r="BM93" s="74"/>
      <c r="BN93" s="74"/>
    </row>
    <row r="94" spans="1:66" ht="13.05" customHeight="1" thickBot="1" x14ac:dyDescent="0.25">
      <c r="C94" s="438"/>
      <c r="D94" s="439"/>
      <c r="E94" s="408" t="str">
        <f>C96</f>
        <v>真鍋頼斗</v>
      </c>
      <c r="F94" s="409"/>
      <c r="G94" s="409"/>
      <c r="H94" s="410"/>
      <c r="I94" s="411" t="str">
        <f>C99</f>
        <v>久保大樹</v>
      </c>
      <c r="J94" s="409"/>
      <c r="K94" s="409"/>
      <c r="L94" s="410"/>
      <c r="M94" s="411" t="str">
        <f>C102</f>
        <v>池島　実</v>
      </c>
      <c r="N94" s="409"/>
      <c r="O94" s="409"/>
      <c r="P94" s="410"/>
      <c r="Q94" s="411" t="str">
        <f>C105</f>
        <v>佐野　賢</v>
      </c>
      <c r="R94" s="409"/>
      <c r="S94" s="409"/>
      <c r="T94" s="410"/>
      <c r="U94" s="411" t="str">
        <f>C108</f>
        <v>越智政仁</v>
      </c>
      <c r="V94" s="409"/>
      <c r="W94" s="409"/>
      <c r="X94" s="410"/>
      <c r="Y94" s="318" t="s">
        <v>6</v>
      </c>
      <c r="Z94" s="319"/>
      <c r="AA94" s="319"/>
      <c r="AB94" s="320"/>
      <c r="AC94" s="145"/>
      <c r="AD94" s="146" t="s">
        <v>10</v>
      </c>
      <c r="AE94" s="147" t="s">
        <v>11</v>
      </c>
      <c r="AF94" s="146" t="s">
        <v>4</v>
      </c>
      <c r="AG94" s="147" t="s">
        <v>12</v>
      </c>
      <c r="AH94" s="148" t="s">
        <v>13</v>
      </c>
      <c r="AI94" s="147" t="s">
        <v>4</v>
      </c>
      <c r="AJ94" s="147" t="s">
        <v>12</v>
      </c>
      <c r="AK94" s="148" t="s">
        <v>13</v>
      </c>
      <c r="AY94" s="73"/>
      <c r="AZ94" s="73"/>
      <c r="BA94" s="73"/>
      <c r="BB94" s="73"/>
      <c r="BJ94" s="74"/>
      <c r="BK94" s="74"/>
      <c r="BL94" s="74"/>
      <c r="BM94" s="74"/>
      <c r="BN94" s="74"/>
    </row>
    <row r="95" spans="1:66" ht="13.05" customHeight="1" x14ac:dyDescent="0.15">
      <c r="C95" s="136" t="s">
        <v>97</v>
      </c>
      <c r="D95" s="199" t="s">
        <v>63</v>
      </c>
      <c r="E95" s="431"/>
      <c r="F95" s="432"/>
      <c r="G95" s="432"/>
      <c r="H95" s="433"/>
      <c r="I95" s="32">
        <v>8</v>
      </c>
      <c r="J95" s="33" t="str">
        <f>IF(I95="","","-")</f>
        <v>-</v>
      </c>
      <c r="K95" s="34">
        <v>21</v>
      </c>
      <c r="L95" s="373" t="str">
        <f>IF(I95&lt;&gt;"",IF(I95&gt;K95,IF(I96&gt;K96,"○",IF(I97&gt;K97,"○","×")),IF(I96&gt;K96,IF(I97&gt;K97,"○","×"),"×")),"")</f>
        <v>×</v>
      </c>
      <c r="M95" s="32">
        <v>10</v>
      </c>
      <c r="N95" s="35" t="str">
        <f t="shared" ref="N95:N100" si="20">IF(M95="","","-")</f>
        <v>-</v>
      </c>
      <c r="O95" s="36">
        <v>21</v>
      </c>
      <c r="P95" s="373" t="str">
        <f>IF(M95&lt;&gt;"",IF(M95&gt;O95,IF(M96&gt;O96,"○",IF(M97&gt;O97,"○","×")),IF(M96&gt;O96,IF(M97&gt;O97,"○","×"),"×")),"")</f>
        <v>×</v>
      </c>
      <c r="Q95" s="32">
        <v>5</v>
      </c>
      <c r="R95" s="35" t="str">
        <f t="shared" ref="R95:R103" si="21">IF(Q95="","","-")</f>
        <v>-</v>
      </c>
      <c r="S95" s="36">
        <v>21</v>
      </c>
      <c r="T95" s="373" t="str">
        <f>IF(Q95&lt;&gt;"",IF(Q95&gt;S95,IF(Q96&gt;S96,"○",IF(Q97&gt;S97,"○","×")),IF(Q96&gt;S96,IF(Q97&gt;S97,"○","×"),"×")),"")</f>
        <v>×</v>
      </c>
      <c r="U95" s="32">
        <v>13</v>
      </c>
      <c r="V95" s="35" t="str">
        <f t="shared" ref="V95:V106" si="22">IF(U95="","","-")</f>
        <v>-</v>
      </c>
      <c r="W95" s="36">
        <v>21</v>
      </c>
      <c r="X95" s="374" t="str">
        <f>IF(U95&lt;&gt;"",IF(U95&gt;W95,IF(U96&gt;W96,"○",IF(U97&gt;W97,"○","×")),IF(U96&gt;W96,IF(U97&gt;W97,"○","×"),"×")),"")</f>
        <v>×</v>
      </c>
      <c r="Y95" s="326" t="s">
        <v>214</v>
      </c>
      <c r="Z95" s="327"/>
      <c r="AA95" s="327"/>
      <c r="AB95" s="328"/>
      <c r="AC95" s="50"/>
      <c r="AD95" s="7"/>
      <c r="AE95" s="8"/>
      <c r="AF95" s="51"/>
      <c r="AG95" s="52"/>
      <c r="AH95" s="10"/>
      <c r="AI95" s="8"/>
      <c r="AJ95" s="8"/>
      <c r="AK95" s="10"/>
      <c r="AY95" s="73"/>
      <c r="AZ95" s="73"/>
      <c r="BA95" s="73"/>
      <c r="BB95" s="73"/>
      <c r="BJ95" s="74"/>
      <c r="BK95" s="74"/>
      <c r="BL95" s="74"/>
      <c r="BM95" s="74"/>
      <c r="BN95" s="74"/>
    </row>
    <row r="96" spans="1:66" ht="13.05" customHeight="1" x14ac:dyDescent="0.15">
      <c r="C96" s="136" t="s">
        <v>202</v>
      </c>
      <c r="D96" s="199" t="s">
        <v>63</v>
      </c>
      <c r="E96" s="434"/>
      <c r="F96" s="355"/>
      <c r="G96" s="355"/>
      <c r="H96" s="424"/>
      <c r="I96" s="32">
        <v>13</v>
      </c>
      <c r="J96" s="33" t="str">
        <f>IF(I96="","","-")</f>
        <v>-</v>
      </c>
      <c r="K96" s="37">
        <v>21</v>
      </c>
      <c r="L96" s="366"/>
      <c r="M96" s="32">
        <v>11</v>
      </c>
      <c r="N96" s="33" t="str">
        <f t="shared" si="20"/>
        <v>-</v>
      </c>
      <c r="O96" s="34">
        <v>21</v>
      </c>
      <c r="P96" s="366"/>
      <c r="Q96" s="32">
        <v>8</v>
      </c>
      <c r="R96" s="33" t="str">
        <f t="shared" si="21"/>
        <v>-</v>
      </c>
      <c r="S96" s="34">
        <v>21</v>
      </c>
      <c r="T96" s="366"/>
      <c r="U96" s="32">
        <v>12</v>
      </c>
      <c r="V96" s="33" t="str">
        <f t="shared" si="22"/>
        <v>-</v>
      </c>
      <c r="W96" s="34">
        <v>21</v>
      </c>
      <c r="X96" s="369"/>
      <c r="Y96" s="312"/>
      <c r="Z96" s="313"/>
      <c r="AA96" s="313"/>
      <c r="AB96" s="314"/>
      <c r="AC96" s="50"/>
      <c r="AD96" s="7">
        <f>COUNTIF(E95:X97,"○")</f>
        <v>0</v>
      </c>
      <c r="AE96" s="8">
        <f>COUNTIF(E95:X97,"×")</f>
        <v>4</v>
      </c>
      <c r="AF96" s="51">
        <f>(IF((E95&gt;G95),1,0))+(IF((E96&gt;G96),1,0))+(IF((E97&gt;G97),1,0))+(IF((I95&gt;K95),1,0))+(IF((I96&gt;K96),1,0))+(IF((I97&gt;K97),1,0))+(IF((M95&gt;O95),1,0))+(IF((M96&gt;O96),1,0))+(IF((M97&gt;O97),1,0))+(IF((Q95&gt;S95),1,0))+(IF((Q96&gt;S96),1,0))+(IF((Q97&gt;S97),1,0))+(IF((U95&gt;W95),1,0))+(IF((U96&gt;W96),1,0))+(IF((U97&gt;W97),1,0))</f>
        <v>0</v>
      </c>
      <c r="AG96" s="52">
        <f>(IF((E95&lt;G95),1,0))+(IF((E96&lt;G96),1,0))+(IF((E97&lt;G97),1,0))+(IF((I95&lt;K95),1,0))+(IF((I96&lt;K96),1,0))+(IF((I97&lt;K97),1,0))+(IF((M95&lt;O95),1,0))+(IF((M96&lt;O96),1,0))+(IF((M97&lt;O97),1,0))+(IF((Q95&lt;S95),1,0))+(IF((Q96&lt;S96),1,0))+(IF((Q97&lt;S97),1,0))+(IF((U95&lt;W95),1,0))+(IF((U96&lt;W96),1,0))+(IF((U97&lt;W97),1,0))</f>
        <v>8</v>
      </c>
      <c r="AH96" s="53">
        <f>AF96-AG96</f>
        <v>-8</v>
      </c>
      <c r="AI96" s="8">
        <f>SUM(E95:E97,I95:I97,M95:M97,Q95:Q97,U95:U97)</f>
        <v>80</v>
      </c>
      <c r="AJ96" s="8">
        <f>SUM(G95:G97,K95:K97,O95:O97,S95:S97,W95:W97)</f>
        <v>168</v>
      </c>
      <c r="AK96" s="10">
        <f>AI96-AJ96</f>
        <v>-88</v>
      </c>
      <c r="AY96" s="73"/>
      <c r="AZ96" s="73"/>
      <c r="BA96" s="73"/>
      <c r="BB96" s="73"/>
      <c r="BJ96" s="74"/>
      <c r="BK96" s="74"/>
      <c r="BL96" s="74"/>
      <c r="BM96" s="74"/>
      <c r="BN96" s="74"/>
    </row>
    <row r="97" spans="2:91" ht="13.05" customHeight="1" x14ac:dyDescent="0.15">
      <c r="C97" s="137"/>
      <c r="D97" s="200" t="s">
        <v>68</v>
      </c>
      <c r="E97" s="435"/>
      <c r="F97" s="426"/>
      <c r="G97" s="426"/>
      <c r="H97" s="427"/>
      <c r="I97" s="38"/>
      <c r="J97" s="33" t="str">
        <f>IF(I97="","","-")</f>
        <v/>
      </c>
      <c r="K97" s="39"/>
      <c r="L97" s="367"/>
      <c r="M97" s="38"/>
      <c r="N97" s="40" t="str">
        <f t="shared" si="20"/>
        <v/>
      </c>
      <c r="O97" s="39"/>
      <c r="P97" s="366"/>
      <c r="Q97" s="32"/>
      <c r="R97" s="33" t="str">
        <f t="shared" si="21"/>
        <v/>
      </c>
      <c r="S97" s="34"/>
      <c r="T97" s="366"/>
      <c r="U97" s="32"/>
      <c r="V97" s="33" t="str">
        <f t="shared" si="22"/>
        <v/>
      </c>
      <c r="W97" s="34"/>
      <c r="X97" s="369"/>
      <c r="Y97" s="14">
        <f>AD96</f>
        <v>0</v>
      </c>
      <c r="Z97" s="15" t="s">
        <v>14</v>
      </c>
      <c r="AA97" s="15">
        <f>AE96</f>
        <v>4</v>
      </c>
      <c r="AB97" s="16" t="s">
        <v>11</v>
      </c>
      <c r="AC97" s="50"/>
      <c r="AD97" s="7"/>
      <c r="AE97" s="8"/>
      <c r="AF97" s="51"/>
      <c r="AG97" s="52"/>
      <c r="AH97" s="10"/>
      <c r="AI97" s="8"/>
      <c r="AJ97" s="8"/>
      <c r="AK97" s="10"/>
      <c r="AL97" s="76"/>
      <c r="AM97" s="76"/>
      <c r="AN97" s="76"/>
      <c r="AO97" s="77"/>
      <c r="AP97" s="76"/>
      <c r="AQ97" s="76"/>
      <c r="AR97" s="76"/>
      <c r="AS97" s="77"/>
      <c r="AT97" s="76"/>
      <c r="AU97" s="76"/>
      <c r="AV97" s="76"/>
      <c r="AW97" s="76"/>
      <c r="AX97" s="76"/>
      <c r="AY97" s="76"/>
      <c r="AZ97" s="75"/>
      <c r="BA97" s="75"/>
      <c r="BB97" s="75"/>
      <c r="BJ97" s="74"/>
      <c r="BK97" s="74"/>
      <c r="BL97" s="74"/>
      <c r="BM97" s="74"/>
      <c r="BN97" s="74"/>
    </row>
    <row r="98" spans="2:91" ht="13.05" customHeight="1" x14ac:dyDescent="0.15">
      <c r="C98" s="136" t="s">
        <v>109</v>
      </c>
      <c r="D98" s="206" t="s">
        <v>52</v>
      </c>
      <c r="E98" s="41">
        <f>IF(K95="","",K95)</f>
        <v>21</v>
      </c>
      <c r="F98" s="33" t="str">
        <f t="shared" ref="F98:F109" si="23">IF(E98="","","-")</f>
        <v>-</v>
      </c>
      <c r="G98" s="1">
        <f>IF(I95="","",I95)</f>
        <v>8</v>
      </c>
      <c r="H98" s="458" t="str">
        <f>IF(L95="","",IF(L95="○","×",IF(L95="×","○")))</f>
        <v>○</v>
      </c>
      <c r="I98" s="351"/>
      <c r="J98" s="352"/>
      <c r="K98" s="352"/>
      <c r="L98" s="423"/>
      <c r="M98" s="32">
        <v>12</v>
      </c>
      <c r="N98" s="33" t="str">
        <f t="shared" si="20"/>
        <v>-</v>
      </c>
      <c r="O98" s="34">
        <v>21</v>
      </c>
      <c r="P98" s="372" t="str">
        <f>IF(M98&lt;&gt;"",IF(M98&gt;O98,IF(M99&gt;O99,"○",IF(M100&gt;O100,"○","×")),IF(M99&gt;O99,IF(M100&gt;O100,"○","×"),"×")),"")</f>
        <v>×</v>
      </c>
      <c r="Q98" s="54">
        <v>12</v>
      </c>
      <c r="R98" s="44" t="str">
        <f t="shared" si="21"/>
        <v>-</v>
      </c>
      <c r="S98" s="55">
        <v>21</v>
      </c>
      <c r="T98" s="372" t="str">
        <f>IF(Q98&lt;&gt;"",IF(Q98&gt;S98,IF(Q99&gt;S99,"○",IF(Q100&gt;S100,"○","×")),IF(Q99&gt;S99,IF(Q100&gt;S100,"○","×"),"×")),"")</f>
        <v>×</v>
      </c>
      <c r="U98" s="54">
        <v>26</v>
      </c>
      <c r="V98" s="44" t="str">
        <f t="shared" si="22"/>
        <v>-</v>
      </c>
      <c r="W98" s="55">
        <v>24</v>
      </c>
      <c r="X98" s="368" t="str">
        <f>IF(U98&lt;&gt;"",IF(U98&gt;W98,IF(U99&gt;W99,"○",IF(U100&gt;W100,"○","×")),IF(U99&gt;W99,IF(U100&gt;W100,"○","×"),"×")),"")</f>
        <v>○</v>
      </c>
      <c r="Y98" s="309" t="s">
        <v>209</v>
      </c>
      <c r="Z98" s="310"/>
      <c r="AA98" s="310"/>
      <c r="AB98" s="311"/>
      <c r="AC98" s="50"/>
      <c r="AD98" s="20"/>
      <c r="AE98" s="21"/>
      <c r="AF98" s="56"/>
      <c r="AG98" s="57"/>
      <c r="AH98" s="22"/>
      <c r="AI98" s="21"/>
      <c r="AJ98" s="21"/>
      <c r="AK98" s="22"/>
      <c r="AL98" s="76"/>
      <c r="AM98" s="76"/>
      <c r="AN98" s="77"/>
      <c r="AO98" s="76"/>
      <c r="AP98" s="76"/>
      <c r="AQ98" s="76"/>
      <c r="AR98" s="76"/>
      <c r="AS98" s="76"/>
      <c r="AT98" s="76"/>
      <c r="AU98" s="75"/>
      <c r="AV98" s="75"/>
      <c r="AW98" s="75"/>
      <c r="AX98" s="75"/>
    </row>
    <row r="99" spans="2:91" ht="13.05" customHeight="1" x14ac:dyDescent="0.15">
      <c r="C99" s="136" t="s">
        <v>110</v>
      </c>
      <c r="D99" s="199" t="s">
        <v>111</v>
      </c>
      <c r="E99" s="41">
        <f>IF(K96="","",K96)</f>
        <v>21</v>
      </c>
      <c r="F99" s="33" t="str">
        <f t="shared" si="23"/>
        <v>-</v>
      </c>
      <c r="G99" s="1">
        <f>IF(I96="","",I96)</f>
        <v>13</v>
      </c>
      <c r="H99" s="459" t="str">
        <f>IF(J96="","",J96)</f>
        <v>-</v>
      </c>
      <c r="I99" s="354"/>
      <c r="J99" s="355"/>
      <c r="K99" s="355"/>
      <c r="L99" s="424"/>
      <c r="M99" s="32">
        <v>21</v>
      </c>
      <c r="N99" s="33" t="str">
        <f t="shared" si="20"/>
        <v>-</v>
      </c>
      <c r="O99" s="34">
        <v>23</v>
      </c>
      <c r="P99" s="366"/>
      <c r="Q99" s="32">
        <v>11</v>
      </c>
      <c r="R99" s="33" t="str">
        <f t="shared" si="21"/>
        <v>-</v>
      </c>
      <c r="S99" s="34">
        <v>21</v>
      </c>
      <c r="T99" s="366"/>
      <c r="U99" s="32">
        <v>21</v>
      </c>
      <c r="V99" s="33" t="str">
        <f t="shared" si="22"/>
        <v>-</v>
      </c>
      <c r="W99" s="34">
        <v>14</v>
      </c>
      <c r="X99" s="369"/>
      <c r="Y99" s="312"/>
      <c r="Z99" s="313"/>
      <c r="AA99" s="313"/>
      <c r="AB99" s="314"/>
      <c r="AC99" s="50"/>
      <c r="AD99" s="7">
        <f>COUNTIF(E98:X100,"○")</f>
        <v>2</v>
      </c>
      <c r="AE99" s="8">
        <f>COUNTIF(E98:X100,"×")</f>
        <v>2</v>
      </c>
      <c r="AF99" s="51">
        <f>(IF((E98&gt;G98),1,0))+(IF((E99&gt;G99),1,0))+(IF((E100&gt;G100),1,0))+(IF((I98&gt;K98),1,0))+(IF((I99&gt;K99),1,0))+(IF((I100&gt;K100),1,0))+(IF((M98&gt;O98),1,0))+(IF((M99&gt;O99),1,0))+(IF((M100&gt;O100),1,0))+(IF((Q98&gt;S98),1,0))+(IF((Q99&gt;S99),1,0))+(IF((Q100&gt;S100),1,0))+(IF((U98&gt;W98),1,0))+(IF((U99&gt;W99),1,0))+(IF((U100&gt;W100),1,0))</f>
        <v>4</v>
      </c>
      <c r="AG99" s="52">
        <f>(IF((E98&lt;G98),1,0))+(IF((E99&lt;G99),1,0))+(IF((E100&lt;G100),1,0))+(IF((I98&lt;K98),1,0))+(IF((I99&lt;K99),1,0))+(IF((I100&lt;K100),1,0))+(IF((M98&lt;O98),1,0))+(IF((M99&lt;O99),1,0))+(IF((M100&lt;O100),1,0))+(IF((Q98&lt;S98),1,0))+(IF((Q99&lt;S99),1,0))+(IF((Q100&lt;S100),1,0))+(IF((U98&lt;W98),1,0))+(IF((U99&lt;W99),1,0))+(IF((U100&lt;W100),1,0))</f>
        <v>4</v>
      </c>
      <c r="AH99" s="53">
        <f>AF99-AG99</f>
        <v>0</v>
      </c>
      <c r="AI99" s="8">
        <f>SUM(E98:E100,I98:I100,M98:M100,Q98:Q100,U98:U100)</f>
        <v>145</v>
      </c>
      <c r="AJ99" s="8">
        <f>SUM(G98:G100,K98:K100,O98:O100,S98:S100,W98:W100)</f>
        <v>145</v>
      </c>
      <c r="AK99" s="10">
        <f>AI99-AJ99</f>
        <v>0</v>
      </c>
      <c r="AL99" s="76"/>
      <c r="AM99" s="76"/>
      <c r="AN99" s="77"/>
      <c r="AO99" s="76"/>
      <c r="AP99" s="76"/>
      <c r="AQ99" s="76"/>
      <c r="AR99" s="76"/>
      <c r="AS99" s="76"/>
      <c r="AT99" s="76"/>
      <c r="AU99" s="75"/>
      <c r="AV99" s="75"/>
      <c r="AW99" s="75"/>
      <c r="AX99" s="75"/>
    </row>
    <row r="100" spans="2:91" s="74" customFormat="1" ht="13.05" customHeight="1" x14ac:dyDescent="0.15">
      <c r="B100" s="73"/>
      <c r="C100" s="137"/>
      <c r="D100" s="207" t="s">
        <v>117</v>
      </c>
      <c r="E100" s="42" t="str">
        <f>IF(K97="","",K97)</f>
        <v/>
      </c>
      <c r="F100" s="33" t="str">
        <f t="shared" si="23"/>
        <v/>
      </c>
      <c r="G100" s="43" t="str">
        <f>IF(I97="","",I97)</f>
        <v/>
      </c>
      <c r="H100" s="467" t="str">
        <f>IF(J97="","",J97)</f>
        <v/>
      </c>
      <c r="I100" s="425"/>
      <c r="J100" s="426"/>
      <c r="K100" s="426"/>
      <c r="L100" s="427"/>
      <c r="M100" s="38"/>
      <c r="N100" s="33" t="str">
        <f t="shared" si="20"/>
        <v/>
      </c>
      <c r="O100" s="39"/>
      <c r="P100" s="367"/>
      <c r="Q100" s="38"/>
      <c r="R100" s="40" t="str">
        <f t="shared" si="21"/>
        <v/>
      </c>
      <c r="S100" s="39"/>
      <c r="T100" s="367"/>
      <c r="U100" s="38"/>
      <c r="V100" s="40" t="str">
        <f t="shared" si="22"/>
        <v/>
      </c>
      <c r="W100" s="39"/>
      <c r="X100" s="369"/>
      <c r="Y100" s="14">
        <f>AD99</f>
        <v>2</v>
      </c>
      <c r="Z100" s="15" t="s">
        <v>14</v>
      </c>
      <c r="AA100" s="15">
        <f>AE99</f>
        <v>2</v>
      </c>
      <c r="AB100" s="16" t="s">
        <v>11</v>
      </c>
      <c r="AC100" s="50"/>
      <c r="AD100" s="23"/>
      <c r="AE100" s="24"/>
      <c r="AF100" s="58"/>
      <c r="AG100" s="59"/>
      <c r="AH100" s="28"/>
      <c r="AI100" s="24"/>
      <c r="AJ100" s="24"/>
      <c r="AK100" s="28"/>
      <c r="AL100" s="76"/>
      <c r="AM100" s="76"/>
      <c r="AN100" s="77"/>
      <c r="AO100" s="76"/>
      <c r="AP100" s="76"/>
      <c r="AQ100" s="76"/>
      <c r="AR100" s="76"/>
      <c r="AS100" s="76"/>
      <c r="AT100" s="76"/>
      <c r="AU100" s="75"/>
      <c r="AV100" s="75"/>
      <c r="AW100" s="75"/>
      <c r="AX100" s="75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</row>
    <row r="101" spans="2:91" s="74" customFormat="1" ht="13.05" customHeight="1" x14ac:dyDescent="0.15">
      <c r="B101" s="73"/>
      <c r="C101" s="138" t="s">
        <v>102</v>
      </c>
      <c r="D101" s="199" t="s">
        <v>204</v>
      </c>
      <c r="E101" s="41">
        <f>IF(O95="","",O95)</f>
        <v>21</v>
      </c>
      <c r="F101" s="44" t="str">
        <f t="shared" si="23"/>
        <v>-</v>
      </c>
      <c r="G101" s="1">
        <f>IF(M95="","",M95)</f>
        <v>10</v>
      </c>
      <c r="H101" s="458" t="str">
        <f>IF(P95="","",IF(P95="○","×",IF(P95="×","○")))</f>
        <v>○</v>
      </c>
      <c r="I101" s="45">
        <f>IF(O98="","",O98)</f>
        <v>21</v>
      </c>
      <c r="J101" s="33" t="str">
        <f t="shared" ref="J101:J109" si="24">IF(I101="","","-")</f>
        <v>-</v>
      </c>
      <c r="K101" s="1">
        <f>IF(M98="","",M98)</f>
        <v>12</v>
      </c>
      <c r="L101" s="458" t="str">
        <f>IF(P98="","",IF(P98="○","×",IF(P98="×","○")))</f>
        <v>○</v>
      </c>
      <c r="M101" s="351"/>
      <c r="N101" s="352"/>
      <c r="O101" s="352"/>
      <c r="P101" s="423"/>
      <c r="Q101" s="32">
        <v>8</v>
      </c>
      <c r="R101" s="33" t="str">
        <f t="shared" si="21"/>
        <v>-</v>
      </c>
      <c r="S101" s="34">
        <v>21</v>
      </c>
      <c r="T101" s="366" t="str">
        <f>IF(Q101&lt;&gt;"",IF(Q101&gt;S101,IF(Q102&gt;S102,"○",IF(Q103&gt;S103,"○","×")),IF(Q102&gt;S102,IF(Q103&gt;S103,"○","×"),"×")),"")</f>
        <v>×</v>
      </c>
      <c r="U101" s="32">
        <v>21</v>
      </c>
      <c r="V101" s="33" t="str">
        <f t="shared" si="22"/>
        <v>-</v>
      </c>
      <c r="W101" s="34">
        <v>2</v>
      </c>
      <c r="X101" s="368" t="str">
        <f>IF(U101&lt;&gt;"",IF(U101&gt;W101,IF(U102&gt;W102,"○",IF(U103&gt;W103,"○","×")),IF(U102&gt;W102,IF(U103&gt;W103,"○","×"),"×")),"")</f>
        <v>○</v>
      </c>
      <c r="Y101" s="309" t="s">
        <v>207</v>
      </c>
      <c r="Z101" s="310"/>
      <c r="AA101" s="310"/>
      <c r="AB101" s="311"/>
      <c r="AC101" s="50"/>
      <c r="AD101" s="7"/>
      <c r="AE101" s="8"/>
      <c r="AF101" s="51"/>
      <c r="AG101" s="52"/>
      <c r="AH101" s="10"/>
      <c r="AI101" s="8"/>
      <c r="AJ101" s="8"/>
      <c r="AK101" s="10"/>
      <c r="AL101" s="76"/>
      <c r="AM101" s="76"/>
      <c r="AN101" s="77"/>
      <c r="AO101" s="76"/>
      <c r="AP101" s="76"/>
      <c r="AQ101" s="76"/>
      <c r="AR101" s="76"/>
      <c r="AS101" s="76"/>
      <c r="AT101" s="76"/>
      <c r="AU101" s="75"/>
      <c r="AV101" s="75"/>
      <c r="AW101" s="75"/>
      <c r="AX101" s="75"/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</row>
    <row r="102" spans="2:91" s="74" customFormat="1" ht="13.05" customHeight="1" x14ac:dyDescent="0.15">
      <c r="B102" s="73"/>
      <c r="C102" s="138" t="s">
        <v>103</v>
      </c>
      <c r="D102" s="199" t="s">
        <v>104</v>
      </c>
      <c r="E102" s="41">
        <f>IF(O96="","",O96)</f>
        <v>21</v>
      </c>
      <c r="F102" s="33" t="str">
        <f t="shared" si="23"/>
        <v>-</v>
      </c>
      <c r="G102" s="1">
        <f>IF(M96="","",M96)</f>
        <v>11</v>
      </c>
      <c r="H102" s="459" t="str">
        <f>IF(J99="","",J99)</f>
        <v/>
      </c>
      <c r="I102" s="45">
        <f>IF(O99="","",O99)</f>
        <v>23</v>
      </c>
      <c r="J102" s="33" t="str">
        <f t="shared" si="24"/>
        <v>-</v>
      </c>
      <c r="K102" s="1">
        <f>IF(M99="","",M99)</f>
        <v>21</v>
      </c>
      <c r="L102" s="459" t="str">
        <f>IF(N99="","",N99)</f>
        <v>-</v>
      </c>
      <c r="M102" s="354"/>
      <c r="N102" s="355"/>
      <c r="O102" s="355"/>
      <c r="P102" s="424"/>
      <c r="Q102" s="32">
        <v>10</v>
      </c>
      <c r="R102" s="33" t="str">
        <f t="shared" si="21"/>
        <v>-</v>
      </c>
      <c r="S102" s="34">
        <v>21</v>
      </c>
      <c r="T102" s="366"/>
      <c r="U102" s="32">
        <v>21</v>
      </c>
      <c r="V102" s="33" t="str">
        <f t="shared" si="22"/>
        <v>-</v>
      </c>
      <c r="W102" s="34">
        <v>14</v>
      </c>
      <c r="X102" s="369"/>
      <c r="Y102" s="312"/>
      <c r="Z102" s="313"/>
      <c r="AA102" s="313"/>
      <c r="AB102" s="314"/>
      <c r="AC102" s="50"/>
      <c r="AD102" s="7">
        <f>COUNTIF(E101:X103,"○")</f>
        <v>3</v>
      </c>
      <c r="AE102" s="8">
        <f>COUNTIF(E101:X103,"×")</f>
        <v>1</v>
      </c>
      <c r="AF102" s="51">
        <f>(IF((E101&gt;G101),1,0))+(IF((E102&gt;G102),1,0))+(IF((E103&gt;G103),1,0))+(IF((I101&gt;K101),1,0))+(IF((I102&gt;K102),1,0))+(IF((I103&gt;K103),1,0))+(IF((M101&gt;O101),1,0))+(IF((M102&gt;O102),1,0))+(IF((M103&gt;O103),1,0))+(IF((Q101&gt;S101),1,0))+(IF((Q102&gt;S102),1,0))+(IF((Q103&gt;S103),1,0))+(IF((U101&gt;W101),1,0))+(IF((U102&gt;W102),1,0))+(IF((U103&gt;W103),1,0))</f>
        <v>6</v>
      </c>
      <c r="AG102" s="52">
        <f>(IF((E101&lt;G101),1,0))+(IF((E102&lt;G102),1,0))+(IF((E103&lt;G103),1,0))+(IF((I101&lt;K101),1,0))+(IF((I102&lt;K102),1,0))+(IF((I103&lt;K103),1,0))+(IF((M101&lt;O101),1,0))+(IF((M102&lt;O102),1,0))+(IF((M103&lt;O103),1,0))+(IF((Q101&lt;S101),1,0))+(IF((Q102&lt;S102),1,0))+(IF((Q103&lt;S103),1,0))+(IF((U101&lt;W101),1,0))+(IF((U102&lt;W102),1,0))+(IF((U103&lt;W103),1,0))</f>
        <v>2</v>
      </c>
      <c r="AH102" s="53">
        <f>AF102-AG102</f>
        <v>4</v>
      </c>
      <c r="AI102" s="8">
        <f>SUM(E101:E103,I101:I103,M101:M103,Q101:Q103,U101:U103)</f>
        <v>146</v>
      </c>
      <c r="AJ102" s="8">
        <f>SUM(G101:G103,K101:K103,O101:O103,S101:S103,W101:W103)</f>
        <v>112</v>
      </c>
      <c r="AK102" s="10">
        <f>AI102-AJ102</f>
        <v>34</v>
      </c>
      <c r="AL102" s="76"/>
      <c r="AM102" s="76"/>
      <c r="AN102" s="77"/>
      <c r="AO102" s="76"/>
      <c r="AP102" s="76"/>
      <c r="AQ102" s="76"/>
      <c r="AR102" s="76"/>
      <c r="AS102" s="76"/>
      <c r="AT102" s="76"/>
      <c r="AU102" s="75"/>
      <c r="AV102" s="75"/>
      <c r="AW102" s="75"/>
      <c r="AX102" s="75"/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  <c r="CD102" s="73"/>
      <c r="CE102" s="73"/>
      <c r="CF102" s="73"/>
      <c r="CG102" s="73"/>
      <c r="CH102" s="73"/>
      <c r="CI102" s="73"/>
      <c r="CJ102" s="73"/>
      <c r="CK102" s="73"/>
      <c r="CL102" s="73"/>
      <c r="CM102" s="73"/>
    </row>
    <row r="103" spans="2:91" s="74" customFormat="1" ht="13.05" customHeight="1" x14ac:dyDescent="0.15">
      <c r="B103" s="73"/>
      <c r="C103" s="137"/>
      <c r="D103" s="200" t="s">
        <v>121</v>
      </c>
      <c r="E103" s="41" t="str">
        <f>IF(O97="","",O97)</f>
        <v/>
      </c>
      <c r="F103" s="33" t="str">
        <f t="shared" si="23"/>
        <v/>
      </c>
      <c r="G103" s="1" t="str">
        <f>IF(M97="","",M97)</f>
        <v/>
      </c>
      <c r="H103" s="459" t="str">
        <f>IF(J100="","",J100)</f>
        <v/>
      </c>
      <c r="I103" s="45" t="str">
        <f>IF(O100="","",O100)</f>
        <v/>
      </c>
      <c r="J103" s="33" t="str">
        <f t="shared" si="24"/>
        <v/>
      </c>
      <c r="K103" s="1" t="str">
        <f>IF(M100="","",M100)</f>
        <v/>
      </c>
      <c r="L103" s="459" t="str">
        <f>IF(N100="","",N100)</f>
        <v/>
      </c>
      <c r="M103" s="354"/>
      <c r="N103" s="355"/>
      <c r="O103" s="355"/>
      <c r="P103" s="424"/>
      <c r="Q103" s="32"/>
      <c r="R103" s="33" t="str">
        <f t="shared" si="21"/>
        <v/>
      </c>
      <c r="S103" s="34"/>
      <c r="T103" s="367"/>
      <c r="U103" s="32"/>
      <c r="V103" s="33" t="str">
        <f t="shared" si="22"/>
        <v/>
      </c>
      <c r="W103" s="34"/>
      <c r="X103" s="370"/>
      <c r="Y103" s="14">
        <f>AD102</f>
        <v>3</v>
      </c>
      <c r="Z103" s="15" t="s">
        <v>14</v>
      </c>
      <c r="AA103" s="15">
        <f>AE102</f>
        <v>1</v>
      </c>
      <c r="AB103" s="16" t="s">
        <v>11</v>
      </c>
      <c r="AC103" s="50"/>
      <c r="AD103" s="7"/>
      <c r="AE103" s="8"/>
      <c r="AF103" s="51"/>
      <c r="AG103" s="52"/>
      <c r="AH103" s="10"/>
      <c r="AI103" s="8"/>
      <c r="AJ103" s="8"/>
      <c r="AK103" s="10"/>
      <c r="AL103" s="76"/>
      <c r="AM103" s="76"/>
      <c r="AN103" s="77"/>
      <c r="AO103" s="76"/>
      <c r="AP103" s="76"/>
      <c r="AQ103" s="76"/>
      <c r="AR103" s="76"/>
      <c r="AS103" s="76"/>
      <c r="AT103" s="76"/>
      <c r="AU103" s="75"/>
      <c r="AV103" s="75"/>
      <c r="AW103" s="75"/>
      <c r="AX103" s="75"/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  <c r="CD103" s="73"/>
      <c r="CE103" s="73"/>
      <c r="CF103" s="73"/>
      <c r="CG103" s="73"/>
      <c r="CH103" s="73"/>
      <c r="CI103" s="73"/>
      <c r="CJ103" s="73"/>
      <c r="CK103" s="73"/>
      <c r="CL103" s="73"/>
      <c r="CM103" s="73"/>
    </row>
    <row r="104" spans="2:91" s="74" customFormat="1" ht="13.05" customHeight="1" x14ac:dyDescent="0.15">
      <c r="B104" s="73"/>
      <c r="C104" s="136" t="s">
        <v>105</v>
      </c>
      <c r="D104" s="206" t="s">
        <v>106</v>
      </c>
      <c r="E104" s="60">
        <f>IF(S95="","",S95)</f>
        <v>21</v>
      </c>
      <c r="F104" s="44" t="str">
        <f t="shared" si="23"/>
        <v>-</v>
      </c>
      <c r="G104" s="3">
        <f>IF(Q95="","",Q95)</f>
        <v>5</v>
      </c>
      <c r="H104" s="455" t="str">
        <f>IF(T95="","",IF(T95="○","×",IF(T95="×","○")))</f>
        <v>○</v>
      </c>
      <c r="I104" s="46">
        <f>IF(S98="","",S98)</f>
        <v>21</v>
      </c>
      <c r="J104" s="44" t="str">
        <f t="shared" si="24"/>
        <v>-</v>
      </c>
      <c r="K104" s="3">
        <f>IF(Q98="","",Q98)</f>
        <v>12</v>
      </c>
      <c r="L104" s="458" t="str">
        <f>IF(T98="","",IF(T98="○","×",IF(T98="×","○")))</f>
        <v>○</v>
      </c>
      <c r="M104" s="3">
        <f>IF(S101="","",S101)</f>
        <v>21</v>
      </c>
      <c r="N104" s="44" t="str">
        <f t="shared" ref="N104:N109" si="25">IF(M104="","","-")</f>
        <v>-</v>
      </c>
      <c r="O104" s="3">
        <f>IF(Q101="","",Q101)</f>
        <v>8</v>
      </c>
      <c r="P104" s="458" t="str">
        <f>IF(T101="","",IF(T101="○","×",IF(T101="×","○")))</f>
        <v>○</v>
      </c>
      <c r="Q104" s="351"/>
      <c r="R104" s="352"/>
      <c r="S104" s="352"/>
      <c r="T104" s="423"/>
      <c r="U104" s="54">
        <v>21</v>
      </c>
      <c r="V104" s="44" t="str">
        <f t="shared" si="22"/>
        <v>-</v>
      </c>
      <c r="W104" s="55">
        <v>17</v>
      </c>
      <c r="X104" s="369" t="str">
        <f>IF(U104&lt;&gt;"",IF(U104&gt;W104,IF(U105&gt;W105,"○",IF(U106&gt;W106,"○","×")),IF(U105&gt;W105,IF(U106&gt;W106,"○","×"),"×")),"")</f>
        <v>○</v>
      </c>
      <c r="Y104" s="309" t="s">
        <v>206</v>
      </c>
      <c r="Z104" s="310"/>
      <c r="AA104" s="310"/>
      <c r="AB104" s="311"/>
      <c r="AC104" s="50"/>
      <c r="AD104" s="20"/>
      <c r="AE104" s="21"/>
      <c r="AF104" s="56"/>
      <c r="AG104" s="57"/>
      <c r="AH104" s="22"/>
      <c r="AI104" s="21"/>
      <c r="AJ104" s="21"/>
      <c r="AK104" s="22"/>
      <c r="AL104" s="76"/>
      <c r="AM104" s="76"/>
      <c r="AN104" s="77"/>
      <c r="AO104" s="76"/>
      <c r="AP104" s="76"/>
      <c r="AQ104" s="76"/>
      <c r="AR104" s="76"/>
      <c r="AS104" s="76"/>
      <c r="AT104" s="76"/>
      <c r="AU104" s="75"/>
      <c r="AV104" s="75"/>
      <c r="AW104" s="75"/>
      <c r="AX104" s="75"/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</row>
    <row r="105" spans="2:91" s="74" customFormat="1" ht="13.05" customHeight="1" x14ac:dyDescent="0.15">
      <c r="B105" s="73"/>
      <c r="C105" s="136" t="s">
        <v>107</v>
      </c>
      <c r="D105" s="199" t="s">
        <v>108</v>
      </c>
      <c r="E105" s="41">
        <f>IF(S96="","",S96)</f>
        <v>21</v>
      </c>
      <c r="F105" s="33" t="str">
        <f t="shared" si="23"/>
        <v>-</v>
      </c>
      <c r="G105" s="1">
        <f>IF(Q96="","",Q96)</f>
        <v>8</v>
      </c>
      <c r="H105" s="456" t="str">
        <f>IF(J102="","",J102)</f>
        <v>-</v>
      </c>
      <c r="I105" s="45">
        <f>IF(S99="","",S99)</f>
        <v>21</v>
      </c>
      <c r="J105" s="33" t="str">
        <f t="shared" si="24"/>
        <v>-</v>
      </c>
      <c r="K105" s="1">
        <f>IF(Q99="","",Q99)</f>
        <v>11</v>
      </c>
      <c r="L105" s="459" t="str">
        <f>IF(N102="","",N102)</f>
        <v/>
      </c>
      <c r="M105" s="1">
        <f>IF(S102="","",S102)</f>
        <v>21</v>
      </c>
      <c r="N105" s="33" t="str">
        <f t="shared" si="25"/>
        <v>-</v>
      </c>
      <c r="O105" s="1">
        <f>IF(Q102="","",Q102)</f>
        <v>10</v>
      </c>
      <c r="P105" s="459" t="str">
        <f>IF(R102="","",R102)</f>
        <v>-</v>
      </c>
      <c r="Q105" s="354"/>
      <c r="R105" s="355"/>
      <c r="S105" s="355"/>
      <c r="T105" s="424"/>
      <c r="U105" s="32">
        <v>21</v>
      </c>
      <c r="V105" s="33" t="str">
        <f t="shared" si="22"/>
        <v>-</v>
      </c>
      <c r="W105" s="34">
        <v>5</v>
      </c>
      <c r="X105" s="369"/>
      <c r="Y105" s="312"/>
      <c r="Z105" s="313"/>
      <c r="AA105" s="313"/>
      <c r="AB105" s="314"/>
      <c r="AC105" s="50"/>
      <c r="AD105" s="7">
        <f>COUNTIF(E104:X106,"○")</f>
        <v>4</v>
      </c>
      <c r="AE105" s="8">
        <f>COUNTIF(E104:X106,"×")</f>
        <v>0</v>
      </c>
      <c r="AF105" s="51">
        <f>(IF((E104&gt;G104),1,0))+(IF((E105&gt;G105),1,0))+(IF((E106&gt;G106),1,0))+(IF((I104&gt;K104),1,0))+(IF((I105&gt;K105),1,0))+(IF((I106&gt;K106),1,0))+(IF((M104&gt;O104),1,0))+(IF((M105&gt;O105),1,0))+(IF((M106&gt;O106),1,0))+(IF((Q104&gt;S104),1,0))+(IF((Q105&gt;S105),1,0))+(IF((Q106&gt;S106),1,0))+(IF((U104&gt;W104),1,0))+(IF((U105&gt;W105),1,0))+(IF((U106&gt;W106),1,0))</f>
        <v>8</v>
      </c>
      <c r="AG105" s="52">
        <f>(IF((E104&lt;G104),1,0))+(IF((E105&lt;G105),1,0))+(IF((E106&lt;G106),1,0))+(IF((I104&lt;K104),1,0))+(IF((I105&lt;K105),1,0))+(IF((I106&lt;K106),1,0))+(IF((M104&lt;O104),1,0))+(IF((M105&lt;O105),1,0))+(IF((M106&lt;O106),1,0))+(IF((Q104&lt;S104),1,0))+(IF((Q105&lt;S105),1,0))+(IF((Q106&lt;S106),1,0))+(IF((U104&lt;W104),1,0))+(IF((U105&lt;W105),1,0))+(IF((U106&lt;W106),1,0))</f>
        <v>0</v>
      </c>
      <c r="AH105" s="53">
        <f>AF105-AG105</f>
        <v>8</v>
      </c>
      <c r="AI105" s="8">
        <f>SUM(E104:E106,I104:I106,M104:M106,Q104:Q106,U104:U106)</f>
        <v>168</v>
      </c>
      <c r="AJ105" s="8">
        <f>SUM(G104:G106,K104:K106,O104:O106,S104:S106,W104:W106)</f>
        <v>76</v>
      </c>
      <c r="AK105" s="10">
        <f>AI105-AJ105</f>
        <v>92</v>
      </c>
      <c r="AL105" s="76"/>
      <c r="AM105" s="76"/>
      <c r="AN105" s="77"/>
      <c r="AO105" s="76"/>
      <c r="AP105" s="76"/>
      <c r="AQ105" s="76"/>
      <c r="AR105" s="76"/>
      <c r="AS105" s="76"/>
      <c r="AT105" s="76"/>
      <c r="AU105" s="75"/>
      <c r="AV105" s="75"/>
      <c r="AW105" s="75"/>
      <c r="AX105" s="75"/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</row>
    <row r="106" spans="2:91" s="74" customFormat="1" ht="13.05" customHeight="1" x14ac:dyDescent="0.15">
      <c r="B106" s="73"/>
      <c r="C106" s="138"/>
      <c r="D106" s="200" t="s">
        <v>126</v>
      </c>
      <c r="E106" s="41" t="str">
        <f>IF(S97="","",S97)</f>
        <v/>
      </c>
      <c r="F106" s="33" t="str">
        <f t="shared" si="23"/>
        <v/>
      </c>
      <c r="G106" s="1" t="str">
        <f>IF(Q97="","",Q97)</f>
        <v/>
      </c>
      <c r="H106" s="456" t="str">
        <f>IF(J103="","",J103)</f>
        <v/>
      </c>
      <c r="I106" s="45" t="str">
        <f>IF(S100="","",S100)</f>
        <v/>
      </c>
      <c r="J106" s="33" t="str">
        <f t="shared" si="24"/>
        <v/>
      </c>
      <c r="K106" s="1" t="str">
        <f>IF(Q100="","",Q100)</f>
        <v/>
      </c>
      <c r="L106" s="459" t="str">
        <f>IF(N103="","",N103)</f>
        <v/>
      </c>
      <c r="M106" s="1" t="str">
        <f>IF(S103="","",S103)</f>
        <v/>
      </c>
      <c r="N106" s="33" t="str">
        <f t="shared" si="25"/>
        <v/>
      </c>
      <c r="O106" s="1" t="str">
        <f>IF(Q103="","",Q103)</f>
        <v/>
      </c>
      <c r="P106" s="459" t="str">
        <f>IF(R103="","",R103)</f>
        <v/>
      </c>
      <c r="Q106" s="354"/>
      <c r="R106" s="355"/>
      <c r="S106" s="355"/>
      <c r="T106" s="424"/>
      <c r="U106" s="32"/>
      <c r="V106" s="33" t="str">
        <f t="shared" si="22"/>
        <v/>
      </c>
      <c r="W106" s="34"/>
      <c r="X106" s="370"/>
      <c r="Y106" s="14">
        <f>AD105</f>
        <v>4</v>
      </c>
      <c r="Z106" s="15" t="s">
        <v>14</v>
      </c>
      <c r="AA106" s="15">
        <f>AE105</f>
        <v>0</v>
      </c>
      <c r="AB106" s="16" t="s">
        <v>11</v>
      </c>
      <c r="AC106" s="50"/>
      <c r="AD106" s="23"/>
      <c r="AE106" s="24"/>
      <c r="AF106" s="58"/>
      <c r="AG106" s="59"/>
      <c r="AH106" s="28"/>
      <c r="AI106" s="24"/>
      <c r="AJ106" s="24"/>
      <c r="AK106" s="28"/>
      <c r="AL106" s="76"/>
      <c r="AM106" s="76"/>
      <c r="AN106" s="77"/>
      <c r="AO106" s="76"/>
      <c r="AP106" s="76"/>
      <c r="AQ106" s="76"/>
      <c r="AR106" s="76"/>
      <c r="AS106" s="76"/>
      <c r="AT106" s="76"/>
      <c r="AU106" s="75"/>
      <c r="AV106" s="75"/>
      <c r="AW106" s="75"/>
      <c r="AX106" s="75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</row>
    <row r="107" spans="2:91" s="74" customFormat="1" ht="13.05" customHeight="1" x14ac:dyDescent="0.15">
      <c r="B107" s="73"/>
      <c r="C107" s="139" t="s">
        <v>98</v>
      </c>
      <c r="D107" s="208" t="s">
        <v>99</v>
      </c>
      <c r="E107" s="60">
        <f>IF(W95="","",W95)</f>
        <v>21</v>
      </c>
      <c r="F107" s="44" t="str">
        <f t="shared" si="23"/>
        <v>-</v>
      </c>
      <c r="G107" s="3">
        <f>IF(U95="","",U95)</f>
        <v>13</v>
      </c>
      <c r="H107" s="455" t="str">
        <f>IF(X95="","",IF(X95="○","×",IF(X95="×","○")))</f>
        <v>○</v>
      </c>
      <c r="I107" s="46">
        <f>IF(W98="","",W98)</f>
        <v>24</v>
      </c>
      <c r="J107" s="44" t="str">
        <f t="shared" si="24"/>
        <v>-</v>
      </c>
      <c r="K107" s="3">
        <f>IF(U98="","",U98)</f>
        <v>26</v>
      </c>
      <c r="L107" s="458" t="str">
        <f>IF(X98="","",IF(X98="○","×",IF(X98="×","○")))</f>
        <v>×</v>
      </c>
      <c r="M107" s="3">
        <f>IF(W101="","",W101)</f>
        <v>2</v>
      </c>
      <c r="N107" s="44" t="str">
        <f t="shared" si="25"/>
        <v>-</v>
      </c>
      <c r="O107" s="3">
        <f>IF(U101="","",U101)</f>
        <v>21</v>
      </c>
      <c r="P107" s="458" t="str">
        <f>IF(X101="","",IF(X101="○","×",IF(X101="×","○")))</f>
        <v>×</v>
      </c>
      <c r="Q107" s="46">
        <f>IF(W104="","",W104)</f>
        <v>17</v>
      </c>
      <c r="R107" s="44" t="str">
        <f>IF(Q107="","","-")</f>
        <v>-</v>
      </c>
      <c r="S107" s="3">
        <f>IF(U104="","",U104)</f>
        <v>21</v>
      </c>
      <c r="T107" s="458" t="str">
        <f>IF(X104="","",IF(X104="○","×",IF(X104="×","○")))</f>
        <v>×</v>
      </c>
      <c r="U107" s="351"/>
      <c r="V107" s="352"/>
      <c r="W107" s="352"/>
      <c r="X107" s="423"/>
      <c r="Y107" s="309" t="s">
        <v>210</v>
      </c>
      <c r="Z107" s="310"/>
      <c r="AA107" s="310"/>
      <c r="AB107" s="311"/>
      <c r="AC107" s="50"/>
      <c r="AD107" s="7"/>
      <c r="AE107" s="8"/>
      <c r="AF107" s="51"/>
      <c r="AG107" s="52"/>
      <c r="AH107" s="10"/>
      <c r="AI107" s="8"/>
      <c r="AJ107" s="8"/>
      <c r="AK107" s="10"/>
      <c r="AL107" s="76"/>
      <c r="AM107" s="76"/>
      <c r="AN107" s="77"/>
      <c r="AO107" s="76"/>
      <c r="AP107" s="76"/>
      <c r="AQ107" s="76"/>
      <c r="AR107" s="76"/>
      <c r="AS107" s="76"/>
      <c r="AT107" s="76"/>
      <c r="AU107" s="75"/>
      <c r="AV107" s="75"/>
      <c r="AW107" s="75"/>
      <c r="AX107" s="75"/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</row>
    <row r="108" spans="2:91" s="74" customFormat="1" ht="13.05" customHeight="1" x14ac:dyDescent="0.15">
      <c r="B108" s="73"/>
      <c r="C108" s="138" t="s">
        <v>100</v>
      </c>
      <c r="D108" s="199" t="s">
        <v>101</v>
      </c>
      <c r="E108" s="41">
        <f>IF(W96="","",W96)</f>
        <v>21</v>
      </c>
      <c r="F108" s="33" t="str">
        <f t="shared" si="23"/>
        <v>-</v>
      </c>
      <c r="G108" s="1">
        <f>IF(U96="","",U96)</f>
        <v>12</v>
      </c>
      <c r="H108" s="456" t="str">
        <f>IF(J99="","",J99)</f>
        <v/>
      </c>
      <c r="I108" s="45">
        <f>IF(W99="","",W99)</f>
        <v>14</v>
      </c>
      <c r="J108" s="33" t="str">
        <f t="shared" si="24"/>
        <v>-</v>
      </c>
      <c r="K108" s="1">
        <f>IF(U99="","",U99)</f>
        <v>21</v>
      </c>
      <c r="L108" s="459" t="str">
        <f>IF(N105="","",N105)</f>
        <v>-</v>
      </c>
      <c r="M108" s="1">
        <f>IF(W102="","",W102)</f>
        <v>14</v>
      </c>
      <c r="N108" s="33" t="str">
        <f t="shared" si="25"/>
        <v>-</v>
      </c>
      <c r="O108" s="1">
        <f>IF(U102="","",U102)</f>
        <v>21</v>
      </c>
      <c r="P108" s="459" t="str">
        <f>IF(R105="","",R105)</f>
        <v/>
      </c>
      <c r="Q108" s="45">
        <f>IF(W105="","",W105)</f>
        <v>5</v>
      </c>
      <c r="R108" s="33" t="str">
        <f>IF(Q108="","","-")</f>
        <v>-</v>
      </c>
      <c r="S108" s="1">
        <f>IF(U105="","",U105)</f>
        <v>21</v>
      </c>
      <c r="T108" s="459" t="str">
        <f>IF(V105="","",V105)</f>
        <v>-</v>
      </c>
      <c r="U108" s="354"/>
      <c r="V108" s="355"/>
      <c r="W108" s="355"/>
      <c r="X108" s="424"/>
      <c r="Y108" s="312"/>
      <c r="Z108" s="313"/>
      <c r="AA108" s="313"/>
      <c r="AB108" s="314"/>
      <c r="AC108" s="50"/>
      <c r="AD108" s="7">
        <f>COUNTIF(E107:X109,"○")</f>
        <v>1</v>
      </c>
      <c r="AE108" s="8">
        <f>COUNTIF(E107:X109,"×")</f>
        <v>3</v>
      </c>
      <c r="AF108" s="51">
        <f>(IF((E107&gt;G107),1,0))+(IF((E108&gt;G108),1,0))+(IF((E109&gt;G109),1,0))+(IF((I107&gt;K107),1,0))+(IF((I108&gt;K108),1,0))+(IF((I109&gt;K109),1,0))+(IF((M107&gt;O107),1,0))+(IF((M108&gt;O108),1,0))+(IF((M109&gt;O109),1,0))+(IF((Q107&gt;S107),1,0))+(IF((Q108&gt;S108),1,0))+(IF((Q109&gt;S109),1,0))+(IF((U107&gt;W107),1,0))+(IF((U108&gt;W108),1,0))+(IF((U109&gt;W109),1,0))</f>
        <v>2</v>
      </c>
      <c r="AG108" s="52">
        <f>(IF((E107&lt;G107),1,0))+(IF((E108&lt;G108),1,0))+(IF((E109&lt;G109),1,0))+(IF((I107&lt;K107),1,0))+(IF((I108&lt;K108),1,0))+(IF((I109&lt;K109),1,0))+(IF((M107&lt;O107),1,0))+(IF((M108&lt;O108),1,0))+(IF((M109&lt;O109),1,0))+(IF((Q107&lt;S107),1,0))+(IF((Q108&lt;S108),1,0))+(IF((Q109&lt;S109),1,0))+(IF((U107&lt;W107),1,0))+(IF((U108&lt;W108),1,0))+(IF((U109&lt;W109),1,0))</f>
        <v>6</v>
      </c>
      <c r="AH108" s="53">
        <f>AF108-AG108</f>
        <v>-4</v>
      </c>
      <c r="AI108" s="8">
        <f>SUM(E107:E109,I107:I109,M107:M109,Q107:Q109,U107:U109)</f>
        <v>118</v>
      </c>
      <c r="AJ108" s="8">
        <f>SUM(G107:G109,K107:K109,O107:O109,S107:S109,W107:W109)</f>
        <v>156</v>
      </c>
      <c r="AK108" s="10">
        <f>AI108-AJ108</f>
        <v>-38</v>
      </c>
      <c r="AL108" s="76"/>
      <c r="AM108" s="76"/>
      <c r="AN108" s="77"/>
      <c r="AO108" s="76"/>
      <c r="AP108" s="76"/>
      <c r="AQ108" s="76"/>
      <c r="AR108" s="76"/>
      <c r="AS108" s="76"/>
      <c r="AT108" s="76"/>
      <c r="AU108" s="75"/>
      <c r="AV108" s="75"/>
      <c r="AW108" s="75"/>
      <c r="AX108" s="75"/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</row>
    <row r="109" spans="2:91" s="74" customFormat="1" ht="13.05" customHeight="1" thickBot="1" x14ac:dyDescent="0.2">
      <c r="B109" s="73"/>
      <c r="C109" s="142"/>
      <c r="D109" s="205" t="s">
        <v>68</v>
      </c>
      <c r="E109" s="47" t="str">
        <f>IF(W97="","",W97)</f>
        <v/>
      </c>
      <c r="F109" s="48" t="str">
        <f t="shared" si="23"/>
        <v/>
      </c>
      <c r="G109" s="2" t="str">
        <f>IF(U97="","",U97)</f>
        <v/>
      </c>
      <c r="H109" s="457" t="str">
        <f>IF(J100="","",J100)</f>
        <v/>
      </c>
      <c r="I109" s="49" t="str">
        <f>IF(W100="","",W100)</f>
        <v/>
      </c>
      <c r="J109" s="48" t="str">
        <f t="shared" si="24"/>
        <v/>
      </c>
      <c r="K109" s="2" t="str">
        <f>IF(U100="","",U100)</f>
        <v/>
      </c>
      <c r="L109" s="460" t="str">
        <f>IF(N106="","",N106)</f>
        <v/>
      </c>
      <c r="M109" s="2" t="str">
        <f>IF(W103="","",W103)</f>
        <v/>
      </c>
      <c r="N109" s="48" t="str">
        <f t="shared" si="25"/>
        <v/>
      </c>
      <c r="O109" s="2" t="str">
        <f>IF(U103="","",U103)</f>
        <v/>
      </c>
      <c r="P109" s="460" t="str">
        <f>IF(R106="","",R106)</f>
        <v/>
      </c>
      <c r="Q109" s="49" t="str">
        <f>IF(W106="","",W106)</f>
        <v/>
      </c>
      <c r="R109" s="48" t="str">
        <f>IF(Q109="","","-")</f>
        <v/>
      </c>
      <c r="S109" s="2" t="str">
        <f>IF(U106="","",U106)</f>
        <v/>
      </c>
      <c r="T109" s="460" t="str">
        <f>IF(V106="","",V106)</f>
        <v/>
      </c>
      <c r="U109" s="357"/>
      <c r="V109" s="358"/>
      <c r="W109" s="358"/>
      <c r="X109" s="461"/>
      <c r="Y109" s="29">
        <f>AD108</f>
        <v>1</v>
      </c>
      <c r="Z109" s="30" t="s">
        <v>14</v>
      </c>
      <c r="AA109" s="30">
        <f>AE108</f>
        <v>3</v>
      </c>
      <c r="AB109" s="31" t="s">
        <v>11</v>
      </c>
      <c r="AC109" s="50"/>
      <c r="AD109" s="23"/>
      <c r="AE109" s="24"/>
      <c r="AF109" s="58"/>
      <c r="AG109" s="59"/>
      <c r="AH109" s="28"/>
      <c r="AI109" s="24"/>
      <c r="AJ109" s="24"/>
      <c r="AK109" s="28"/>
      <c r="AL109" s="76"/>
      <c r="AM109" s="76"/>
      <c r="AN109" s="77"/>
      <c r="AO109" s="76"/>
      <c r="AP109" s="76"/>
      <c r="AQ109" s="76"/>
      <c r="AR109" s="76"/>
      <c r="AS109" s="76"/>
      <c r="AT109" s="76"/>
      <c r="AU109" s="75"/>
      <c r="AV109" s="75"/>
      <c r="AW109" s="75"/>
      <c r="AX109" s="75"/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</row>
    <row r="110" spans="2:91" s="74" customFormat="1" ht="12.3" customHeight="1" x14ac:dyDescent="0.2">
      <c r="B110" s="73"/>
      <c r="C110" s="67"/>
      <c r="D110" s="70"/>
      <c r="E110" s="68"/>
      <c r="F110" s="68"/>
      <c r="G110" s="69"/>
      <c r="H110" s="68"/>
      <c r="I110" s="68"/>
      <c r="J110" s="68"/>
      <c r="K110" s="69"/>
      <c r="L110" s="68"/>
      <c r="M110" s="68"/>
      <c r="N110" s="68"/>
      <c r="O110" s="68"/>
      <c r="P110" s="68"/>
      <c r="Q110" s="68"/>
      <c r="R110" s="73"/>
      <c r="S110" s="73"/>
      <c r="T110" s="73"/>
      <c r="U110" s="73"/>
      <c r="V110" s="86"/>
      <c r="W110" s="78"/>
      <c r="X110" s="76"/>
      <c r="Y110" s="77"/>
      <c r="Z110" s="76"/>
      <c r="AA110" s="76"/>
      <c r="AB110" s="76"/>
      <c r="AC110" s="77"/>
      <c r="AD110" s="76"/>
      <c r="AE110" s="76"/>
      <c r="AF110" s="76"/>
      <c r="AG110" s="77"/>
      <c r="AH110" s="76"/>
      <c r="AI110" s="76"/>
      <c r="AJ110" s="76"/>
      <c r="AK110" s="76"/>
      <c r="AL110" s="76"/>
      <c r="AM110" s="76"/>
      <c r="AN110" s="75"/>
      <c r="AO110" s="75"/>
      <c r="AP110" s="75"/>
      <c r="AQ110" s="75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</row>
    <row r="111" spans="2:91" s="74" customFormat="1" ht="12.3" customHeight="1" x14ac:dyDescent="0.2">
      <c r="B111" s="73"/>
      <c r="C111" s="67"/>
      <c r="D111" s="500" t="s">
        <v>0</v>
      </c>
      <c r="E111" s="468" t="s">
        <v>228</v>
      </c>
      <c r="F111" s="364"/>
      <c r="G111" s="364"/>
      <c r="H111" s="364"/>
      <c r="I111" s="364"/>
      <c r="J111" s="364"/>
      <c r="K111" s="364" t="s">
        <v>95</v>
      </c>
      <c r="L111" s="364"/>
      <c r="M111" s="364"/>
      <c r="N111" s="364"/>
      <c r="O111" s="364"/>
      <c r="P111" s="364"/>
      <c r="Q111" s="364"/>
      <c r="R111" s="365"/>
      <c r="S111" s="248"/>
      <c r="T111" s="249"/>
      <c r="U111" s="249"/>
      <c r="V111" s="249"/>
      <c r="W111" s="73"/>
      <c r="X111" s="73"/>
      <c r="Y111" s="73"/>
      <c r="Z111" s="73"/>
      <c r="AA111" s="73"/>
      <c r="AB111" s="73"/>
      <c r="AC111" s="73"/>
      <c r="AD111" s="73"/>
      <c r="AE111" s="73"/>
      <c r="AF111" s="90"/>
      <c r="AG111" s="73"/>
      <c r="AH111" s="73"/>
      <c r="AI111" s="76"/>
      <c r="AJ111" s="76"/>
      <c r="AK111" s="84"/>
      <c r="AL111" s="76"/>
      <c r="AM111" s="75"/>
      <c r="AN111" s="75"/>
      <c r="AO111" s="75"/>
      <c r="AP111" s="75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</row>
    <row r="112" spans="2:91" s="74" customFormat="1" ht="12.3" customHeight="1" thickBot="1" x14ac:dyDescent="0.25">
      <c r="B112" s="73"/>
      <c r="C112" s="67"/>
      <c r="D112" s="498"/>
      <c r="E112" s="469" t="s">
        <v>229</v>
      </c>
      <c r="F112" s="362"/>
      <c r="G112" s="362"/>
      <c r="H112" s="362"/>
      <c r="I112" s="362"/>
      <c r="J112" s="362"/>
      <c r="K112" s="362" t="s">
        <v>95</v>
      </c>
      <c r="L112" s="362"/>
      <c r="M112" s="362"/>
      <c r="N112" s="362"/>
      <c r="O112" s="362"/>
      <c r="P112" s="362"/>
      <c r="Q112" s="362"/>
      <c r="R112" s="363"/>
      <c r="S112" s="250">
        <v>18</v>
      </c>
      <c r="T112" s="250">
        <v>21</v>
      </c>
      <c r="U112" s="251">
        <v>16</v>
      </c>
      <c r="V112" s="252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6"/>
      <c r="AJ112" s="76"/>
      <c r="AK112" s="84"/>
      <c r="AL112" s="76"/>
      <c r="AM112" s="75"/>
      <c r="AN112" s="75"/>
      <c r="AO112" s="75"/>
      <c r="AP112" s="75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</row>
    <row r="113" spans="1:85" s="74" customFormat="1" ht="12.3" customHeight="1" thickTop="1" thickBot="1" x14ac:dyDescent="0.25">
      <c r="B113" s="73"/>
      <c r="C113" s="67"/>
      <c r="D113" s="497" t="s">
        <v>2</v>
      </c>
      <c r="E113" s="468" t="s">
        <v>225</v>
      </c>
      <c r="F113" s="364"/>
      <c r="G113" s="364"/>
      <c r="H113" s="364"/>
      <c r="I113" s="364"/>
      <c r="J113" s="364"/>
      <c r="K113" s="364" t="s">
        <v>221</v>
      </c>
      <c r="L113" s="364"/>
      <c r="M113" s="364"/>
      <c r="N113" s="364"/>
      <c r="O113" s="364"/>
      <c r="P113" s="364"/>
      <c r="Q113" s="364"/>
      <c r="R113" s="365"/>
      <c r="S113" s="283">
        <v>21</v>
      </c>
      <c r="T113" s="284">
        <v>13</v>
      </c>
      <c r="U113" s="285">
        <v>21</v>
      </c>
      <c r="V113" s="253"/>
      <c r="W113" s="80"/>
      <c r="X113" s="92" t="s">
        <v>17</v>
      </c>
      <c r="Y113" s="79"/>
      <c r="AC113" s="91"/>
      <c r="AD113" s="91"/>
      <c r="AE113" s="91"/>
      <c r="AF113" s="91"/>
      <c r="AG113" s="91"/>
      <c r="AH113" s="91"/>
      <c r="AI113" s="76"/>
      <c r="AJ113" s="76"/>
      <c r="AK113" s="183"/>
      <c r="AL113" s="76"/>
      <c r="AM113" s="75"/>
      <c r="AN113" s="75"/>
      <c r="AO113" s="75"/>
      <c r="AP113" s="75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</row>
    <row r="114" spans="1:85" s="74" customFormat="1" ht="12.3" customHeight="1" thickTop="1" thickBot="1" x14ac:dyDescent="0.25">
      <c r="B114" s="73"/>
      <c r="C114" s="67"/>
      <c r="D114" s="498"/>
      <c r="E114" s="469" t="s">
        <v>226</v>
      </c>
      <c r="F114" s="362"/>
      <c r="G114" s="362"/>
      <c r="H114" s="362"/>
      <c r="I114" s="362"/>
      <c r="J114" s="362"/>
      <c r="K114" s="362" t="s">
        <v>227</v>
      </c>
      <c r="L114" s="362"/>
      <c r="M114" s="362"/>
      <c r="N114" s="362"/>
      <c r="O114" s="362"/>
      <c r="P114" s="362"/>
      <c r="Q114" s="362"/>
      <c r="R114" s="363"/>
      <c r="S114" s="248"/>
      <c r="T114" s="248">
        <v>11</v>
      </c>
      <c r="U114" s="248">
        <v>21</v>
      </c>
      <c r="V114" s="254">
        <v>16</v>
      </c>
      <c r="W114" s="80"/>
      <c r="X114" s="335" t="s">
        <v>223</v>
      </c>
      <c r="Y114" s="336"/>
      <c r="Z114" s="336"/>
      <c r="AA114" s="336"/>
      <c r="AB114" s="336"/>
      <c r="AC114" s="336"/>
      <c r="AD114" s="336" t="s">
        <v>108</v>
      </c>
      <c r="AE114" s="336"/>
      <c r="AF114" s="336"/>
      <c r="AG114" s="336"/>
      <c r="AH114" s="336"/>
      <c r="AI114" s="336"/>
      <c r="AJ114" s="336"/>
      <c r="AK114" s="337"/>
      <c r="AL114" s="73"/>
      <c r="AM114" s="73"/>
      <c r="AN114" s="73"/>
      <c r="AO114" s="75"/>
      <c r="AP114" s="75"/>
      <c r="AQ114" s="75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</row>
    <row r="115" spans="1:85" s="74" customFormat="1" ht="12.3" customHeight="1" thickTop="1" x14ac:dyDescent="0.2">
      <c r="B115" s="73"/>
      <c r="C115" s="67"/>
      <c r="D115" s="497" t="s">
        <v>3</v>
      </c>
      <c r="E115" s="468" t="s">
        <v>230</v>
      </c>
      <c r="F115" s="364"/>
      <c r="G115" s="364"/>
      <c r="H115" s="364"/>
      <c r="I115" s="364"/>
      <c r="J115" s="364"/>
      <c r="K115" s="364" t="s">
        <v>221</v>
      </c>
      <c r="L115" s="364"/>
      <c r="M115" s="364"/>
      <c r="N115" s="364"/>
      <c r="O115" s="364"/>
      <c r="P115" s="364"/>
      <c r="Q115" s="364"/>
      <c r="R115" s="365"/>
      <c r="S115" s="249"/>
      <c r="T115" s="249">
        <v>21</v>
      </c>
      <c r="U115" s="249">
        <v>16</v>
      </c>
      <c r="V115" s="296">
        <v>21</v>
      </c>
      <c r="W115" s="294"/>
      <c r="X115" s="338" t="s">
        <v>224</v>
      </c>
      <c r="Y115" s="339"/>
      <c r="Z115" s="339"/>
      <c r="AA115" s="339"/>
      <c r="AB115" s="339"/>
      <c r="AC115" s="339"/>
      <c r="AD115" s="339" t="s">
        <v>108</v>
      </c>
      <c r="AE115" s="339"/>
      <c r="AF115" s="339"/>
      <c r="AG115" s="339"/>
      <c r="AH115" s="339"/>
      <c r="AI115" s="339"/>
      <c r="AJ115" s="339"/>
      <c r="AK115" s="371"/>
      <c r="AL115" s="73"/>
      <c r="AM115" s="73"/>
      <c r="AN115" s="73"/>
      <c r="AO115" s="75"/>
      <c r="AP115" s="75"/>
      <c r="AQ115" s="75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</row>
    <row r="116" spans="1:85" s="74" customFormat="1" ht="12.3" customHeight="1" thickBot="1" x14ac:dyDescent="0.25">
      <c r="B116" s="73"/>
      <c r="C116" s="67"/>
      <c r="D116" s="498"/>
      <c r="E116" s="469" t="s">
        <v>231</v>
      </c>
      <c r="F116" s="362"/>
      <c r="G116" s="362"/>
      <c r="H116" s="362"/>
      <c r="I116" s="362"/>
      <c r="J116" s="362"/>
      <c r="K116" s="362" t="s">
        <v>221</v>
      </c>
      <c r="L116" s="362"/>
      <c r="M116" s="362"/>
      <c r="N116" s="362"/>
      <c r="O116" s="362"/>
      <c r="P116" s="362"/>
      <c r="Q116" s="362"/>
      <c r="R116" s="363"/>
      <c r="S116" s="255"/>
      <c r="T116" s="255">
        <v>12</v>
      </c>
      <c r="U116" s="256">
        <v>9</v>
      </c>
      <c r="V116" s="297"/>
      <c r="W116" s="80"/>
      <c r="AK116" s="73"/>
      <c r="AL116" s="76"/>
      <c r="AM116" s="76"/>
      <c r="AN116" s="76"/>
      <c r="AO116" s="75"/>
      <c r="AP116" s="75"/>
      <c r="AQ116" s="75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</row>
    <row r="117" spans="1:85" s="74" customFormat="1" ht="12.3" customHeight="1" thickTop="1" thickBot="1" x14ac:dyDescent="0.25">
      <c r="B117" s="73"/>
      <c r="C117" s="67"/>
      <c r="D117" s="497" t="s">
        <v>1</v>
      </c>
      <c r="E117" s="468" t="s">
        <v>223</v>
      </c>
      <c r="F117" s="364"/>
      <c r="G117" s="364"/>
      <c r="H117" s="364"/>
      <c r="I117" s="364"/>
      <c r="J117" s="364"/>
      <c r="K117" s="364" t="s">
        <v>108</v>
      </c>
      <c r="L117" s="364"/>
      <c r="M117" s="364"/>
      <c r="N117" s="364"/>
      <c r="O117" s="364"/>
      <c r="P117" s="364"/>
      <c r="Q117" s="364"/>
      <c r="R117" s="365"/>
      <c r="S117" s="283"/>
      <c r="T117" s="284">
        <v>21</v>
      </c>
      <c r="U117" s="285">
        <v>21</v>
      </c>
      <c r="V117" s="248"/>
      <c r="W117" s="80"/>
      <c r="X117" s="134" t="s">
        <v>18</v>
      </c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89"/>
      <c r="AK117" s="73"/>
      <c r="AL117" s="76"/>
      <c r="AM117" s="76"/>
      <c r="AN117" s="76"/>
      <c r="AO117" s="75"/>
      <c r="AP117" s="75"/>
      <c r="AQ117" s="75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</row>
    <row r="118" spans="1:85" s="74" customFormat="1" ht="12.3" customHeight="1" thickTop="1" x14ac:dyDescent="0.2">
      <c r="B118" s="73"/>
      <c r="C118" s="67"/>
      <c r="D118" s="499"/>
      <c r="E118" s="470" t="s">
        <v>224</v>
      </c>
      <c r="F118" s="471"/>
      <c r="G118" s="471"/>
      <c r="H118" s="471"/>
      <c r="I118" s="471"/>
      <c r="J118" s="471"/>
      <c r="K118" s="471" t="s">
        <v>108</v>
      </c>
      <c r="L118" s="471"/>
      <c r="M118" s="471"/>
      <c r="N118" s="471"/>
      <c r="O118" s="471"/>
      <c r="P118" s="471"/>
      <c r="Q118" s="471"/>
      <c r="R118" s="472"/>
      <c r="S118" s="248"/>
      <c r="T118" s="249"/>
      <c r="U118" s="249"/>
      <c r="V118" s="249"/>
      <c r="W118" s="80"/>
      <c r="X118" s="335" t="s">
        <v>225</v>
      </c>
      <c r="Y118" s="336"/>
      <c r="Z118" s="336"/>
      <c r="AA118" s="336"/>
      <c r="AB118" s="336"/>
      <c r="AC118" s="336"/>
      <c r="AD118" s="336" t="s">
        <v>221</v>
      </c>
      <c r="AE118" s="336"/>
      <c r="AF118" s="336"/>
      <c r="AG118" s="336"/>
      <c r="AH118" s="336"/>
      <c r="AI118" s="336"/>
      <c r="AJ118" s="336"/>
      <c r="AK118" s="337"/>
      <c r="AL118" s="73"/>
      <c r="AM118" s="73"/>
      <c r="AN118" s="73"/>
      <c r="AO118" s="75"/>
      <c r="AP118" s="75"/>
      <c r="AQ118" s="75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</row>
    <row r="119" spans="1:85" s="74" customFormat="1" ht="12.3" customHeight="1" x14ac:dyDescent="0.2">
      <c r="B119" s="73"/>
      <c r="C119" s="67"/>
      <c r="D119" s="73"/>
      <c r="E119" s="68"/>
      <c r="F119" s="68"/>
      <c r="G119" s="69"/>
      <c r="H119" s="68"/>
      <c r="I119" s="68"/>
      <c r="J119" s="68"/>
      <c r="K119" s="68"/>
      <c r="L119" s="68"/>
      <c r="M119" s="68"/>
      <c r="N119" s="73"/>
      <c r="O119" s="73"/>
      <c r="P119" s="73"/>
      <c r="Q119" s="73"/>
      <c r="R119" s="86"/>
      <c r="S119" s="78"/>
      <c r="T119" s="76"/>
      <c r="U119" s="77"/>
      <c r="V119" s="76"/>
      <c r="W119" s="76"/>
      <c r="X119" s="338" t="s">
        <v>226</v>
      </c>
      <c r="Y119" s="339"/>
      <c r="Z119" s="339"/>
      <c r="AA119" s="339"/>
      <c r="AB119" s="339"/>
      <c r="AC119" s="339"/>
      <c r="AD119" s="339" t="s">
        <v>227</v>
      </c>
      <c r="AE119" s="339"/>
      <c r="AF119" s="339"/>
      <c r="AG119" s="339"/>
      <c r="AH119" s="339"/>
      <c r="AI119" s="339"/>
      <c r="AJ119" s="339"/>
      <c r="AK119" s="371"/>
      <c r="AL119" s="73"/>
      <c r="AM119" s="73"/>
      <c r="AN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</row>
    <row r="120" spans="1:85" s="74" customFormat="1" ht="12.3" customHeight="1" x14ac:dyDescent="0.2">
      <c r="B120" s="73"/>
      <c r="C120" s="67"/>
      <c r="D120" s="73"/>
      <c r="E120" s="68"/>
      <c r="F120" s="68"/>
      <c r="G120" s="69"/>
      <c r="H120" s="68"/>
      <c r="I120" s="68"/>
      <c r="J120" s="68"/>
      <c r="K120" s="68"/>
      <c r="L120" s="68"/>
      <c r="M120" s="68"/>
      <c r="N120" s="73"/>
      <c r="O120" s="73"/>
      <c r="P120" s="73"/>
      <c r="Q120" s="73"/>
      <c r="R120" s="86"/>
      <c r="S120" s="78"/>
      <c r="T120" s="76"/>
      <c r="U120" s="77"/>
      <c r="V120" s="76"/>
      <c r="W120" s="76"/>
      <c r="X120" s="299"/>
      <c r="Y120" s="299"/>
      <c r="Z120" s="299"/>
      <c r="AA120" s="299"/>
      <c r="AB120" s="299"/>
      <c r="AC120" s="299"/>
      <c r="AD120" s="299"/>
      <c r="AE120" s="299"/>
      <c r="AF120" s="299"/>
      <c r="AG120" s="299"/>
      <c r="AH120" s="299"/>
      <c r="AI120" s="299"/>
      <c r="AJ120" s="299"/>
      <c r="AK120" s="299"/>
      <c r="AL120" s="73"/>
      <c r="AM120" s="73"/>
      <c r="AN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</row>
    <row r="121" spans="1:85" s="74" customFormat="1" ht="12.3" customHeight="1" x14ac:dyDescent="0.2">
      <c r="B121" s="73"/>
      <c r="C121" s="67"/>
      <c r="D121" s="73"/>
      <c r="E121" s="68"/>
      <c r="F121" s="68"/>
      <c r="G121" s="69"/>
      <c r="H121" s="68"/>
      <c r="I121" s="68"/>
      <c r="J121" s="68"/>
      <c r="K121" s="68"/>
      <c r="L121" s="68"/>
      <c r="M121" s="68"/>
      <c r="N121" s="73"/>
      <c r="O121" s="73"/>
      <c r="P121" s="73"/>
      <c r="Q121" s="73"/>
      <c r="R121" s="86"/>
      <c r="S121" s="78"/>
      <c r="T121" s="76"/>
      <c r="U121" s="77"/>
      <c r="V121" s="76"/>
      <c r="W121" s="76"/>
      <c r="X121" s="299"/>
      <c r="Y121" s="299"/>
      <c r="Z121" s="299"/>
      <c r="AA121" s="299"/>
      <c r="AB121" s="299"/>
      <c r="AC121" s="299"/>
      <c r="AD121" s="299"/>
      <c r="AE121" s="299"/>
      <c r="AF121" s="299"/>
      <c r="AG121" s="299"/>
      <c r="AH121" s="299"/>
      <c r="AI121" s="299"/>
      <c r="AJ121" s="299"/>
      <c r="AK121" s="299"/>
      <c r="AL121" s="73"/>
      <c r="AM121" s="73"/>
      <c r="AN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</row>
    <row r="122" spans="1:85" s="74" customFormat="1" ht="12.3" customHeight="1" x14ac:dyDescent="0.2">
      <c r="B122" s="73"/>
      <c r="C122" s="67"/>
      <c r="D122" s="73"/>
      <c r="E122" s="68"/>
      <c r="F122" s="68"/>
      <c r="G122" s="69"/>
      <c r="H122" s="68"/>
      <c r="I122" s="68"/>
      <c r="J122" s="68"/>
      <c r="K122" s="68"/>
      <c r="L122" s="68"/>
      <c r="M122" s="68"/>
      <c r="N122" s="73"/>
      <c r="O122" s="73"/>
      <c r="P122" s="73"/>
      <c r="Q122" s="73"/>
      <c r="R122" s="86"/>
      <c r="S122" s="78"/>
      <c r="T122" s="76"/>
      <c r="U122" s="77"/>
      <c r="V122" s="76"/>
      <c r="W122" s="76"/>
      <c r="X122" s="299"/>
      <c r="Y122" s="299"/>
      <c r="Z122" s="299"/>
      <c r="AA122" s="299"/>
      <c r="AB122" s="299"/>
      <c r="AC122" s="299"/>
      <c r="AD122" s="299"/>
      <c r="AE122" s="299"/>
      <c r="AF122" s="299"/>
      <c r="AG122" s="299"/>
      <c r="AH122" s="299"/>
      <c r="AI122" s="299"/>
      <c r="AJ122" s="299"/>
      <c r="AK122" s="299"/>
      <c r="AL122" s="73"/>
      <c r="AM122" s="73"/>
      <c r="AN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</row>
    <row r="123" spans="1:85" s="74" customFormat="1" ht="12.3" customHeight="1" x14ac:dyDescent="0.2">
      <c r="B123" s="73"/>
      <c r="C123" s="67"/>
      <c r="D123" s="73"/>
      <c r="E123" s="68"/>
      <c r="F123" s="68"/>
      <c r="G123" s="69"/>
      <c r="H123" s="68"/>
      <c r="I123" s="68"/>
      <c r="J123" s="68"/>
      <c r="K123" s="68"/>
      <c r="L123" s="68"/>
      <c r="M123" s="68"/>
      <c r="N123" s="73"/>
      <c r="O123" s="73"/>
      <c r="P123" s="73"/>
      <c r="Q123" s="73"/>
      <c r="R123" s="86"/>
      <c r="S123" s="78"/>
      <c r="T123" s="76"/>
      <c r="U123" s="77"/>
      <c r="V123" s="76"/>
      <c r="W123" s="76"/>
      <c r="X123" s="299"/>
      <c r="Y123" s="299"/>
      <c r="Z123" s="299"/>
      <c r="AA123" s="299"/>
      <c r="AB123" s="299"/>
      <c r="AC123" s="299"/>
      <c r="AD123" s="299"/>
      <c r="AE123" s="299"/>
      <c r="AF123" s="299"/>
      <c r="AG123" s="299"/>
      <c r="AH123" s="299"/>
      <c r="AI123" s="299"/>
      <c r="AJ123" s="299"/>
      <c r="AK123" s="299"/>
      <c r="AL123" s="73"/>
      <c r="AM123" s="73"/>
      <c r="AN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</row>
    <row r="124" spans="1:85" s="74" customFormat="1" ht="12.3" customHeight="1" x14ac:dyDescent="0.2">
      <c r="B124" s="73"/>
      <c r="C124" s="67"/>
      <c r="D124" s="73"/>
      <c r="E124" s="68"/>
      <c r="F124" s="68"/>
      <c r="G124" s="69"/>
      <c r="H124" s="68"/>
      <c r="I124" s="68"/>
      <c r="J124" s="68"/>
      <c r="K124" s="68"/>
      <c r="L124" s="68"/>
      <c r="M124" s="68"/>
      <c r="N124" s="73"/>
      <c r="O124" s="73"/>
      <c r="P124" s="73"/>
      <c r="Q124" s="73"/>
      <c r="R124" s="86"/>
      <c r="S124" s="78"/>
      <c r="T124" s="76"/>
      <c r="U124" s="77"/>
      <c r="V124" s="76"/>
      <c r="W124" s="76"/>
      <c r="X124" s="299"/>
      <c r="Y124" s="299"/>
      <c r="Z124" s="299"/>
      <c r="AA124" s="299"/>
      <c r="AB124" s="299"/>
      <c r="AC124" s="299"/>
      <c r="AD124" s="299"/>
      <c r="AE124" s="299"/>
      <c r="AF124" s="299"/>
      <c r="AG124" s="299"/>
      <c r="AH124" s="299"/>
      <c r="AI124" s="299"/>
      <c r="AJ124" s="299"/>
      <c r="AK124" s="299"/>
      <c r="AL124" s="73"/>
      <c r="AM124" s="73"/>
      <c r="AN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</row>
    <row r="125" spans="1:85" s="74" customFormat="1" ht="12.3" customHeight="1" x14ac:dyDescent="0.2">
      <c r="B125" s="73"/>
      <c r="C125" s="67"/>
      <c r="D125" s="73"/>
      <c r="E125" s="68"/>
      <c r="F125" s="68"/>
      <c r="G125" s="69"/>
      <c r="H125" s="68"/>
      <c r="I125" s="68"/>
      <c r="J125" s="68"/>
      <c r="K125" s="68"/>
      <c r="L125" s="68"/>
      <c r="M125" s="68"/>
      <c r="N125" s="73"/>
      <c r="O125" s="73"/>
      <c r="P125" s="73"/>
      <c r="Q125" s="73"/>
      <c r="R125" s="86"/>
      <c r="S125" s="78"/>
      <c r="T125" s="76"/>
      <c r="U125" s="77"/>
      <c r="V125" s="76"/>
      <c r="W125" s="76"/>
      <c r="X125" s="299"/>
      <c r="Y125" s="299"/>
      <c r="Z125" s="299"/>
      <c r="AA125" s="299"/>
      <c r="AB125" s="299"/>
      <c r="AC125" s="299"/>
      <c r="AD125" s="299"/>
      <c r="AE125" s="299"/>
      <c r="AF125" s="299"/>
      <c r="AG125" s="299"/>
      <c r="AH125" s="299"/>
      <c r="AI125" s="299"/>
      <c r="AJ125" s="299"/>
      <c r="AK125" s="299"/>
      <c r="AL125" s="73"/>
      <c r="AM125" s="73"/>
      <c r="AN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</row>
    <row r="126" spans="1:85" s="74" customFormat="1" ht="12.3" customHeight="1" x14ac:dyDescent="0.2">
      <c r="B126" s="73"/>
      <c r="C126" s="67"/>
      <c r="D126" s="73"/>
      <c r="E126" s="68"/>
      <c r="F126" s="68"/>
      <c r="G126" s="69"/>
      <c r="H126" s="68"/>
      <c r="I126" s="68"/>
      <c r="J126" s="68"/>
      <c r="K126" s="68"/>
      <c r="L126" s="68"/>
      <c r="M126" s="68"/>
      <c r="N126" s="73"/>
      <c r="O126" s="73"/>
      <c r="P126" s="73"/>
      <c r="Q126" s="73"/>
      <c r="R126" s="86"/>
      <c r="S126" s="78"/>
      <c r="T126" s="76"/>
      <c r="U126" s="77"/>
      <c r="V126" s="76"/>
      <c r="W126" s="76"/>
      <c r="X126" s="299"/>
      <c r="Y126" s="299"/>
      <c r="Z126" s="299"/>
      <c r="AA126" s="299"/>
      <c r="AB126" s="299"/>
      <c r="AC126" s="299"/>
      <c r="AD126" s="299"/>
      <c r="AE126" s="299"/>
      <c r="AF126" s="299"/>
      <c r="AG126" s="299"/>
      <c r="AH126" s="299"/>
      <c r="AI126" s="299"/>
      <c r="AJ126" s="299"/>
      <c r="AK126" s="299"/>
      <c r="AL126" s="73"/>
      <c r="AM126" s="73"/>
      <c r="AN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</row>
    <row r="127" spans="1:85" s="74" customFormat="1" ht="12.3" customHeight="1" x14ac:dyDescent="0.2">
      <c r="B127" s="73"/>
      <c r="C127" s="67"/>
      <c r="D127" s="73"/>
      <c r="E127" s="68"/>
      <c r="F127" s="68"/>
      <c r="G127" s="69"/>
      <c r="H127" s="68"/>
      <c r="I127" s="68"/>
      <c r="J127" s="68"/>
      <c r="K127" s="68"/>
      <c r="L127" s="68"/>
      <c r="M127" s="68"/>
      <c r="N127" s="73"/>
      <c r="O127" s="73"/>
      <c r="P127" s="73"/>
      <c r="Q127" s="73"/>
      <c r="R127" s="86"/>
      <c r="S127" s="78"/>
      <c r="T127" s="76"/>
      <c r="U127" s="77"/>
      <c r="V127" s="76"/>
      <c r="W127" s="76"/>
      <c r="X127" s="299"/>
      <c r="Y127" s="299"/>
      <c r="Z127" s="299"/>
      <c r="AA127" s="299"/>
      <c r="AB127" s="299"/>
      <c r="AC127" s="299"/>
      <c r="AD127" s="299"/>
      <c r="AE127" s="299"/>
      <c r="AF127" s="299"/>
      <c r="AG127" s="299"/>
      <c r="AH127" s="299"/>
      <c r="AI127" s="299"/>
      <c r="AJ127" s="299"/>
      <c r="AK127" s="299"/>
      <c r="AL127" s="73"/>
      <c r="AM127" s="73"/>
      <c r="AN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</row>
    <row r="128" spans="1:85" s="74" customFormat="1" ht="12.3" customHeight="1" thickBot="1" x14ac:dyDescent="0.25">
      <c r="A128" s="185"/>
      <c r="B128" s="185"/>
      <c r="C128" s="191"/>
      <c r="D128" s="192"/>
      <c r="E128" s="195"/>
      <c r="F128" s="195"/>
      <c r="G128" s="195"/>
      <c r="H128" s="196"/>
      <c r="I128" s="195"/>
      <c r="J128" s="195"/>
      <c r="K128" s="195"/>
      <c r="L128" s="195"/>
      <c r="M128" s="195"/>
      <c r="N128" s="195"/>
      <c r="O128" s="185"/>
      <c r="P128" s="185"/>
      <c r="Q128" s="185"/>
      <c r="R128" s="185"/>
      <c r="S128" s="186"/>
      <c r="T128" s="187"/>
      <c r="U128" s="197"/>
      <c r="V128" s="198"/>
      <c r="W128" s="197"/>
      <c r="X128" s="197"/>
      <c r="Y128" s="197"/>
      <c r="Z128" s="198"/>
      <c r="AA128" s="197"/>
      <c r="AB128" s="197"/>
      <c r="AC128" s="197"/>
      <c r="AD128" s="198"/>
      <c r="AE128" s="197"/>
      <c r="AF128" s="197"/>
      <c r="AG128" s="197"/>
      <c r="AH128" s="197"/>
      <c r="AI128" s="197"/>
      <c r="AJ128" s="197"/>
      <c r="AK128" s="190"/>
      <c r="AL128" s="190"/>
      <c r="AM128" s="190"/>
      <c r="AN128" s="190"/>
      <c r="AO128" s="185"/>
      <c r="AP128" s="185"/>
      <c r="AQ128" s="185"/>
      <c r="AR128" s="185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</row>
    <row r="129" spans="1:91" s="74" customFormat="1" ht="13.05" customHeight="1" x14ac:dyDescent="0.2">
      <c r="C129" s="462" t="s">
        <v>171</v>
      </c>
      <c r="D129" s="462"/>
      <c r="E129" s="462"/>
      <c r="F129" s="462"/>
      <c r="G129" s="462"/>
      <c r="H129" s="462"/>
      <c r="I129" s="462"/>
      <c r="J129" s="462"/>
      <c r="K129" s="462"/>
      <c r="L129" s="462"/>
      <c r="M129" s="462"/>
      <c r="N129" s="462"/>
      <c r="O129" s="462"/>
      <c r="P129" s="462"/>
      <c r="Q129" s="464" t="s">
        <v>59</v>
      </c>
      <c r="R129" s="464"/>
      <c r="S129" s="464"/>
      <c r="T129" s="464"/>
      <c r="U129" s="464"/>
      <c r="V129" s="464"/>
      <c r="W129" s="464"/>
      <c r="X129" s="464"/>
      <c r="Y129" s="464"/>
      <c r="Z129" s="464"/>
      <c r="AA129" s="464"/>
      <c r="AB129" s="464"/>
      <c r="AC129" s="99"/>
      <c r="AD129" s="99"/>
      <c r="AE129" s="99"/>
      <c r="AF129" s="99"/>
      <c r="AG129" s="99"/>
      <c r="AH129" s="99"/>
      <c r="AI129" s="99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99"/>
      <c r="AW129" s="99"/>
      <c r="AX129" s="99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</row>
    <row r="130" spans="1:91" s="74" customFormat="1" ht="13.05" customHeight="1" x14ac:dyDescent="0.2">
      <c r="C130" s="462"/>
      <c r="D130" s="462"/>
      <c r="E130" s="462"/>
      <c r="F130" s="462"/>
      <c r="G130" s="462"/>
      <c r="H130" s="462"/>
      <c r="I130" s="462"/>
      <c r="J130" s="462"/>
      <c r="K130" s="462"/>
      <c r="L130" s="462"/>
      <c r="M130" s="462"/>
      <c r="N130" s="462"/>
      <c r="O130" s="462"/>
      <c r="P130" s="462"/>
      <c r="Q130" s="464"/>
      <c r="R130" s="464"/>
      <c r="S130" s="464"/>
      <c r="T130" s="464"/>
      <c r="U130" s="464"/>
      <c r="V130" s="464"/>
      <c r="W130" s="464"/>
      <c r="X130" s="464"/>
      <c r="Y130" s="464"/>
      <c r="Z130" s="464"/>
      <c r="AA130" s="464"/>
      <c r="AB130" s="464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75"/>
      <c r="BB130" s="75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</row>
    <row r="131" spans="1:91" s="74" customFormat="1" ht="13.05" customHeight="1" thickBot="1" x14ac:dyDescent="0.25">
      <c r="C131" s="463"/>
      <c r="D131" s="463"/>
      <c r="E131" s="463"/>
      <c r="F131" s="463"/>
      <c r="G131" s="463"/>
      <c r="H131" s="463"/>
      <c r="I131" s="463"/>
      <c r="J131" s="463"/>
      <c r="K131" s="463"/>
      <c r="L131" s="463"/>
      <c r="M131" s="463"/>
      <c r="N131" s="463"/>
      <c r="O131" s="463"/>
      <c r="P131" s="463"/>
      <c r="Q131" s="465"/>
      <c r="R131" s="465"/>
      <c r="S131" s="465"/>
      <c r="T131" s="465"/>
      <c r="U131" s="465"/>
      <c r="V131" s="465"/>
      <c r="W131" s="465"/>
      <c r="X131" s="465"/>
      <c r="Y131" s="466"/>
      <c r="Z131" s="466"/>
      <c r="AA131" s="466"/>
      <c r="AB131" s="466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99"/>
      <c r="AP131" s="99"/>
      <c r="AQ131" s="99"/>
      <c r="AR131" s="99"/>
      <c r="AS131" s="99"/>
      <c r="AT131" s="99"/>
      <c r="AU131" s="99"/>
      <c r="AV131" s="99"/>
      <c r="AW131" s="99"/>
      <c r="AX131" s="99"/>
      <c r="AY131" s="99"/>
      <c r="AZ131" s="99"/>
      <c r="BA131" s="75"/>
      <c r="BB131" s="75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</row>
    <row r="132" spans="1:91" s="74" customFormat="1" ht="13.05" customHeight="1" x14ac:dyDescent="0.2">
      <c r="A132" s="87"/>
      <c r="B132" s="87"/>
      <c r="C132" s="436" t="s">
        <v>61</v>
      </c>
      <c r="D132" s="437"/>
      <c r="E132" s="393" t="str">
        <f>C134</f>
        <v>片桐将志</v>
      </c>
      <c r="F132" s="316"/>
      <c r="G132" s="316"/>
      <c r="H132" s="394"/>
      <c r="I132" s="315" t="str">
        <f>C137</f>
        <v>富田竜太</v>
      </c>
      <c r="J132" s="316"/>
      <c r="K132" s="316"/>
      <c r="L132" s="394"/>
      <c r="M132" s="315" t="str">
        <f>C140</f>
        <v>川原淳史</v>
      </c>
      <c r="N132" s="316"/>
      <c r="O132" s="316"/>
      <c r="P132" s="394"/>
      <c r="Q132" s="315" t="str">
        <f>C143</f>
        <v>明石拓也</v>
      </c>
      <c r="R132" s="316"/>
      <c r="S132" s="316"/>
      <c r="T132" s="394"/>
      <c r="U132" s="315" t="str">
        <f>C146</f>
        <v>山内　豪</v>
      </c>
      <c r="V132" s="316"/>
      <c r="W132" s="316"/>
      <c r="X132" s="394"/>
      <c r="Y132" s="342" t="s">
        <v>5</v>
      </c>
      <c r="Z132" s="343"/>
      <c r="AA132" s="343"/>
      <c r="AB132" s="344"/>
      <c r="AC132" s="145"/>
      <c r="AD132" s="360" t="s">
        <v>7</v>
      </c>
      <c r="AE132" s="361"/>
      <c r="AF132" s="345" t="s">
        <v>8</v>
      </c>
      <c r="AG132" s="347"/>
      <c r="AH132" s="346"/>
      <c r="AI132" s="348" t="s">
        <v>9</v>
      </c>
      <c r="AJ132" s="349"/>
      <c r="AK132" s="350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</row>
    <row r="133" spans="1:91" s="74" customFormat="1" ht="13.05" customHeight="1" thickBot="1" x14ac:dyDescent="0.25">
      <c r="A133" s="87"/>
      <c r="B133" s="87"/>
      <c r="C133" s="438"/>
      <c r="D133" s="439"/>
      <c r="E133" s="408" t="str">
        <f>C135</f>
        <v>今滝大貴</v>
      </c>
      <c r="F133" s="409"/>
      <c r="G133" s="409"/>
      <c r="H133" s="410"/>
      <c r="I133" s="411" t="str">
        <f>C138</f>
        <v>竹村大地</v>
      </c>
      <c r="J133" s="409"/>
      <c r="K133" s="409"/>
      <c r="L133" s="410"/>
      <c r="M133" s="411" t="str">
        <f>C141</f>
        <v>川原雅人</v>
      </c>
      <c r="N133" s="409"/>
      <c r="O133" s="409"/>
      <c r="P133" s="410"/>
      <c r="Q133" s="411" t="str">
        <f>C144</f>
        <v>守谷直人</v>
      </c>
      <c r="R133" s="409"/>
      <c r="S133" s="409"/>
      <c r="T133" s="410"/>
      <c r="U133" s="411" t="str">
        <f>C147</f>
        <v>池内義幸</v>
      </c>
      <c r="V133" s="409"/>
      <c r="W133" s="409"/>
      <c r="X133" s="410"/>
      <c r="Y133" s="318" t="s">
        <v>6</v>
      </c>
      <c r="Z133" s="319"/>
      <c r="AA133" s="319"/>
      <c r="AB133" s="320"/>
      <c r="AC133" s="145"/>
      <c r="AD133" s="146" t="s">
        <v>10</v>
      </c>
      <c r="AE133" s="147" t="s">
        <v>11</v>
      </c>
      <c r="AF133" s="146" t="s">
        <v>4</v>
      </c>
      <c r="AG133" s="147" t="s">
        <v>12</v>
      </c>
      <c r="AH133" s="148" t="s">
        <v>13</v>
      </c>
      <c r="AI133" s="147" t="s">
        <v>4</v>
      </c>
      <c r="AJ133" s="147" t="s">
        <v>12</v>
      </c>
      <c r="AK133" s="148" t="s">
        <v>13</v>
      </c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</row>
    <row r="134" spans="1:91" ht="13.05" customHeight="1" x14ac:dyDescent="0.15">
      <c r="A134" s="88"/>
      <c r="B134" s="88"/>
      <c r="C134" s="136" t="s">
        <v>112</v>
      </c>
      <c r="D134" s="199" t="s">
        <v>113</v>
      </c>
      <c r="E134" s="431"/>
      <c r="F134" s="432"/>
      <c r="G134" s="432"/>
      <c r="H134" s="433"/>
      <c r="I134" s="32">
        <v>21</v>
      </c>
      <c r="J134" s="33" t="str">
        <f>IF(I134="","","-")</f>
        <v>-</v>
      </c>
      <c r="K134" s="34">
        <v>8</v>
      </c>
      <c r="L134" s="373" t="str">
        <f>IF(I134&lt;&gt;"",IF(I134&gt;K134,IF(I135&gt;K135,"○",IF(I136&gt;K136,"○","×")),IF(I135&gt;K135,IF(I136&gt;K136,"○","×"),"×")),"")</f>
        <v>○</v>
      </c>
      <c r="M134" s="32">
        <v>21</v>
      </c>
      <c r="N134" s="35" t="str">
        <f t="shared" ref="N134:N139" si="26">IF(M134="","","-")</f>
        <v>-</v>
      </c>
      <c r="O134" s="36">
        <v>16</v>
      </c>
      <c r="P134" s="373" t="str">
        <f>IF(M134&lt;&gt;"",IF(M134&gt;O134,IF(M135&gt;O135,"○",IF(M136&gt;O136,"○","×")),IF(M135&gt;O135,IF(M136&gt;O136,"○","×"),"×")),"")</f>
        <v>○</v>
      </c>
      <c r="Q134" s="32">
        <v>21</v>
      </c>
      <c r="R134" s="35" t="str">
        <f t="shared" ref="R134:R142" si="27">IF(Q134="","","-")</f>
        <v>-</v>
      </c>
      <c r="S134" s="36">
        <v>14</v>
      </c>
      <c r="T134" s="373" t="str">
        <f>IF(Q134&lt;&gt;"",IF(Q134&gt;S134,IF(Q135&gt;S135,"○",IF(Q136&gt;S136,"○","×")),IF(Q135&gt;S135,IF(Q136&gt;S136,"○","×"),"×")),"")</f>
        <v>○</v>
      </c>
      <c r="U134" s="32">
        <v>21</v>
      </c>
      <c r="V134" s="35" t="str">
        <f t="shared" ref="V134:V145" si="28">IF(U134="","","-")</f>
        <v>-</v>
      </c>
      <c r="W134" s="36">
        <v>8</v>
      </c>
      <c r="X134" s="374" t="str">
        <f>IF(U134&lt;&gt;"",IF(U134&gt;W134,IF(U135&gt;W135,"○",IF(U136&gt;W136,"○","×")),IF(U135&gt;W135,IF(U136&gt;W136,"○","×"),"×")),"")</f>
        <v>○</v>
      </c>
      <c r="Y134" s="326" t="s">
        <v>206</v>
      </c>
      <c r="Z134" s="327"/>
      <c r="AA134" s="327"/>
      <c r="AB134" s="328"/>
      <c r="AC134" s="50"/>
      <c r="AD134" s="7"/>
      <c r="AE134" s="8"/>
      <c r="AF134" s="51"/>
      <c r="AG134" s="52"/>
      <c r="AH134" s="10"/>
      <c r="AI134" s="8"/>
      <c r="AJ134" s="8"/>
      <c r="AK134" s="10"/>
      <c r="AL134" s="74"/>
      <c r="AM134" s="74"/>
      <c r="AN134" s="74"/>
      <c r="AO134" s="74"/>
      <c r="AP134" s="74"/>
      <c r="AY134" s="73"/>
      <c r="AZ134" s="73"/>
      <c r="BA134" s="73"/>
      <c r="BB134" s="73"/>
    </row>
    <row r="135" spans="1:91" ht="13.05" customHeight="1" x14ac:dyDescent="0.15">
      <c r="A135" s="88"/>
      <c r="B135" s="88"/>
      <c r="C135" s="136" t="s">
        <v>114</v>
      </c>
      <c r="D135" s="199" t="s">
        <v>53</v>
      </c>
      <c r="E135" s="434"/>
      <c r="F135" s="355"/>
      <c r="G135" s="355"/>
      <c r="H135" s="424"/>
      <c r="I135" s="32">
        <v>21</v>
      </c>
      <c r="J135" s="33" t="str">
        <f>IF(I135="","","-")</f>
        <v>-</v>
      </c>
      <c r="K135" s="37">
        <v>2</v>
      </c>
      <c r="L135" s="366"/>
      <c r="M135" s="32">
        <v>21</v>
      </c>
      <c r="N135" s="33" t="str">
        <f t="shared" si="26"/>
        <v>-</v>
      </c>
      <c r="O135" s="34">
        <v>17</v>
      </c>
      <c r="P135" s="366"/>
      <c r="Q135" s="32">
        <v>21</v>
      </c>
      <c r="R135" s="33" t="str">
        <f t="shared" si="27"/>
        <v>-</v>
      </c>
      <c r="S135" s="34">
        <v>4</v>
      </c>
      <c r="T135" s="366"/>
      <c r="U135" s="32">
        <v>21</v>
      </c>
      <c r="V135" s="33" t="str">
        <f t="shared" si="28"/>
        <v>-</v>
      </c>
      <c r="W135" s="34">
        <v>8</v>
      </c>
      <c r="X135" s="369"/>
      <c r="Y135" s="312"/>
      <c r="Z135" s="313"/>
      <c r="AA135" s="313"/>
      <c r="AB135" s="314"/>
      <c r="AC135" s="50"/>
      <c r="AD135" s="7">
        <f>COUNTIF(E134:X136,"○")</f>
        <v>4</v>
      </c>
      <c r="AE135" s="8">
        <f>COUNTIF(E134:X136,"×")</f>
        <v>0</v>
      </c>
      <c r="AF135" s="51">
        <f>(IF((E134&gt;G134),1,0))+(IF((E135&gt;G135),1,0))+(IF((E136&gt;G136),1,0))+(IF((I134&gt;K134),1,0))+(IF((I135&gt;K135),1,0))+(IF((I136&gt;K136),1,0))+(IF((M134&gt;O134),1,0))+(IF((M135&gt;O135),1,0))+(IF((M136&gt;O136),1,0))+(IF((Q134&gt;S134),1,0))+(IF((Q135&gt;S135),1,0))+(IF((Q136&gt;S136),1,0))+(IF((U134&gt;W134),1,0))+(IF((U135&gt;W135),1,0))+(IF((U136&gt;W136),1,0))</f>
        <v>8</v>
      </c>
      <c r="AG135" s="52">
        <f>(IF((E134&lt;G134),1,0))+(IF((E135&lt;G135),1,0))+(IF((E136&lt;G136),1,0))+(IF((I134&lt;K134),1,0))+(IF((I135&lt;K135),1,0))+(IF((I136&lt;K136),1,0))+(IF((M134&lt;O134),1,0))+(IF((M135&lt;O135),1,0))+(IF((M136&lt;O136),1,0))+(IF((Q134&lt;S134),1,0))+(IF((Q135&lt;S135),1,0))+(IF((Q136&lt;S136),1,0))+(IF((U134&lt;W134),1,0))+(IF((U135&lt;W135),1,0))+(IF((U136&lt;W136),1,0))</f>
        <v>0</v>
      </c>
      <c r="AH135" s="53">
        <f>AF135-AG135</f>
        <v>8</v>
      </c>
      <c r="AI135" s="8">
        <f>SUM(E134:E136,I134:I136,M134:M136,Q134:Q136,U134:U136)</f>
        <v>168</v>
      </c>
      <c r="AJ135" s="8">
        <f>SUM(G134:G136,K134:K136,O134:O136,S134:S136,W134:W136)</f>
        <v>77</v>
      </c>
      <c r="AK135" s="10">
        <f>AI135-AJ135</f>
        <v>91</v>
      </c>
      <c r="AL135" s="74"/>
      <c r="AM135" s="74"/>
      <c r="AN135" s="74"/>
      <c r="AO135" s="74"/>
      <c r="AP135" s="74"/>
      <c r="AY135" s="73"/>
      <c r="AZ135" s="73"/>
      <c r="BA135" s="73"/>
      <c r="BB135" s="73"/>
    </row>
    <row r="136" spans="1:91" ht="13.05" customHeight="1" x14ac:dyDescent="0.15">
      <c r="A136" s="75"/>
      <c r="B136" s="75"/>
      <c r="C136" s="137"/>
      <c r="D136" s="203" t="s">
        <v>117</v>
      </c>
      <c r="E136" s="435"/>
      <c r="F136" s="426"/>
      <c r="G136" s="426"/>
      <c r="H136" s="427"/>
      <c r="I136" s="38"/>
      <c r="J136" s="33" t="str">
        <f>IF(I136="","","-")</f>
        <v/>
      </c>
      <c r="K136" s="39"/>
      <c r="L136" s="367"/>
      <c r="M136" s="38"/>
      <c r="N136" s="40" t="str">
        <f t="shared" si="26"/>
        <v/>
      </c>
      <c r="O136" s="39"/>
      <c r="P136" s="366"/>
      <c r="Q136" s="32"/>
      <c r="R136" s="33" t="str">
        <f t="shared" si="27"/>
        <v/>
      </c>
      <c r="S136" s="34"/>
      <c r="T136" s="366"/>
      <c r="U136" s="32"/>
      <c r="V136" s="33" t="str">
        <f t="shared" si="28"/>
        <v/>
      </c>
      <c r="W136" s="34"/>
      <c r="X136" s="369"/>
      <c r="Y136" s="14">
        <f>AD135</f>
        <v>4</v>
      </c>
      <c r="Z136" s="15" t="s">
        <v>14</v>
      </c>
      <c r="AA136" s="15">
        <f>AE135</f>
        <v>0</v>
      </c>
      <c r="AB136" s="16" t="s">
        <v>11</v>
      </c>
      <c r="AC136" s="50"/>
      <c r="AD136" s="7"/>
      <c r="AE136" s="8"/>
      <c r="AF136" s="51"/>
      <c r="AG136" s="52"/>
      <c r="AH136" s="10"/>
      <c r="AI136" s="8"/>
      <c r="AJ136" s="8"/>
      <c r="AK136" s="10"/>
      <c r="AL136" s="74"/>
      <c r="AM136" s="74"/>
      <c r="AN136" s="74"/>
      <c r="AO136" s="74"/>
      <c r="AP136" s="74"/>
      <c r="AY136" s="73"/>
      <c r="AZ136" s="73"/>
      <c r="BA136" s="73"/>
      <c r="BB136" s="73"/>
    </row>
    <row r="137" spans="1:91" ht="13.05" customHeight="1" x14ac:dyDescent="0.15">
      <c r="A137" s="88"/>
      <c r="B137" s="88"/>
      <c r="C137" s="136" t="s">
        <v>120</v>
      </c>
      <c r="D137" s="199" t="s">
        <v>204</v>
      </c>
      <c r="E137" s="41">
        <f>IF(K134="","",K134)</f>
        <v>8</v>
      </c>
      <c r="F137" s="33" t="str">
        <f t="shared" ref="F137:F148" si="29">IF(E137="","","-")</f>
        <v>-</v>
      </c>
      <c r="G137" s="1">
        <f>IF(I134="","",I134)</f>
        <v>21</v>
      </c>
      <c r="H137" s="458" t="str">
        <f>IF(L134="","",IF(L134="○","×",IF(L134="×","○")))</f>
        <v>×</v>
      </c>
      <c r="I137" s="351"/>
      <c r="J137" s="352"/>
      <c r="K137" s="352"/>
      <c r="L137" s="423"/>
      <c r="M137" s="32">
        <v>12</v>
      </c>
      <c r="N137" s="33" t="str">
        <f t="shared" si="26"/>
        <v>-</v>
      </c>
      <c r="O137" s="34">
        <v>21</v>
      </c>
      <c r="P137" s="372" t="str">
        <f>IF(M137&lt;&gt;"",IF(M137&gt;O137,IF(M138&gt;O138,"○",IF(M139&gt;O139,"○","×")),IF(M138&gt;O138,IF(M139&gt;O139,"○","×"),"×")),"")</f>
        <v>×</v>
      </c>
      <c r="Q137" s="54">
        <v>10</v>
      </c>
      <c r="R137" s="44" t="str">
        <f t="shared" si="27"/>
        <v>-</v>
      </c>
      <c r="S137" s="55">
        <v>21</v>
      </c>
      <c r="T137" s="372" t="str">
        <f>IF(Q137&lt;&gt;"",IF(Q137&gt;S137,IF(Q138&gt;S138,"○",IF(Q139&gt;S139,"○","×")),IF(Q138&gt;S138,IF(Q139&gt;S139,"○","×"),"×")),"")</f>
        <v>○</v>
      </c>
      <c r="U137" s="54">
        <v>21</v>
      </c>
      <c r="V137" s="44" t="str">
        <f t="shared" si="28"/>
        <v>-</v>
      </c>
      <c r="W137" s="55">
        <v>19</v>
      </c>
      <c r="X137" s="368" t="str">
        <f>IF(U137&lt;&gt;"",IF(U137&gt;W137,IF(U138&gt;W138,"○",IF(U139&gt;W139,"○","×")),IF(U138&gt;W138,IF(U139&gt;W139,"○","×"),"×")),"")</f>
        <v>○</v>
      </c>
      <c r="Y137" s="309" t="s">
        <v>209</v>
      </c>
      <c r="Z137" s="310"/>
      <c r="AA137" s="310"/>
      <c r="AB137" s="311"/>
      <c r="AC137" s="50"/>
      <c r="AD137" s="20"/>
      <c r="AE137" s="21"/>
      <c r="AF137" s="56"/>
      <c r="AG137" s="57"/>
      <c r="AH137" s="22"/>
      <c r="AI137" s="21"/>
      <c r="AJ137" s="21"/>
      <c r="AK137" s="22"/>
      <c r="AL137" s="74"/>
      <c r="AM137" s="74"/>
      <c r="AN137" s="179" t="s">
        <v>23</v>
      </c>
      <c r="AO137" s="179"/>
      <c r="AP137" s="180"/>
      <c r="AQ137" s="180"/>
      <c r="AR137" s="180"/>
      <c r="AS137" s="180"/>
      <c r="AT137" s="180"/>
      <c r="AU137" s="180"/>
      <c r="AV137" s="180"/>
      <c r="AW137" s="181"/>
      <c r="AX137" s="181"/>
      <c r="AY137" s="181"/>
      <c r="AZ137" s="181"/>
      <c r="BA137" s="181"/>
      <c r="BB137" s="181"/>
    </row>
    <row r="138" spans="1:91" ht="13.05" customHeight="1" x14ac:dyDescent="0.15">
      <c r="A138" s="88"/>
      <c r="B138" s="88"/>
      <c r="C138" s="136" t="s">
        <v>203</v>
      </c>
      <c r="D138" s="199" t="s">
        <v>204</v>
      </c>
      <c r="E138" s="41">
        <f>IF(K135="","",K135)</f>
        <v>2</v>
      </c>
      <c r="F138" s="33" t="str">
        <f t="shared" si="29"/>
        <v>-</v>
      </c>
      <c r="G138" s="1">
        <f>IF(I135="","",I135)</f>
        <v>21</v>
      </c>
      <c r="H138" s="459" t="str">
        <f>IF(J135="","",J135)</f>
        <v>-</v>
      </c>
      <c r="I138" s="354"/>
      <c r="J138" s="355"/>
      <c r="K138" s="355"/>
      <c r="L138" s="424"/>
      <c r="M138" s="32">
        <v>9</v>
      </c>
      <c r="N138" s="33" t="str">
        <f t="shared" si="26"/>
        <v>-</v>
      </c>
      <c r="O138" s="34">
        <v>21</v>
      </c>
      <c r="P138" s="366"/>
      <c r="Q138" s="32">
        <v>22</v>
      </c>
      <c r="R138" s="33" t="str">
        <f t="shared" si="27"/>
        <v>-</v>
      </c>
      <c r="S138" s="34">
        <v>20</v>
      </c>
      <c r="T138" s="366"/>
      <c r="U138" s="32">
        <v>21</v>
      </c>
      <c r="V138" s="33" t="str">
        <f t="shared" si="28"/>
        <v>-</v>
      </c>
      <c r="W138" s="34">
        <v>9</v>
      </c>
      <c r="X138" s="369"/>
      <c r="Y138" s="312"/>
      <c r="Z138" s="313"/>
      <c r="AA138" s="313"/>
      <c r="AB138" s="314"/>
      <c r="AC138" s="50"/>
      <c r="AD138" s="7">
        <f>COUNTIF(E137:X139,"○")</f>
        <v>2</v>
      </c>
      <c r="AE138" s="8">
        <f>COUNTIF(E137:X139,"×")</f>
        <v>2</v>
      </c>
      <c r="AF138" s="51">
        <f>(IF((E137&gt;G137),1,0))+(IF((E138&gt;G138),1,0))+(IF((E139&gt;G139),1,0))+(IF((I137&gt;K137),1,0))+(IF((I138&gt;K138),1,0))+(IF((I139&gt;K139),1,0))+(IF((M137&gt;O137),1,0))+(IF((M138&gt;O138),1,0))+(IF((M139&gt;O139),1,0))+(IF((Q137&gt;S137),1,0))+(IF((Q138&gt;S138),1,0))+(IF((Q139&gt;S139),1,0))+(IF((U137&gt;W137),1,0))+(IF((U138&gt;W138),1,0))+(IF((U139&gt;W139),1,0))</f>
        <v>4</v>
      </c>
      <c r="AG138" s="52">
        <f>(IF((E137&lt;G137),1,0))+(IF((E138&lt;G138),1,0))+(IF((E139&lt;G139),1,0))+(IF((I137&lt;K137),1,0))+(IF((I138&lt;K138),1,0))+(IF((I139&lt;K139),1,0))+(IF((M137&lt;O137),1,0))+(IF((M138&lt;O138),1,0))+(IF((M139&lt;O139),1,0))+(IF((Q137&lt;S137),1,0))+(IF((Q138&lt;S138),1,0))+(IF((Q139&lt;S139),1,0))+(IF((U137&lt;W137),1,0))+(IF((U138&lt;W138),1,0))+(IF((U139&lt;W139),1,0))</f>
        <v>5</v>
      </c>
      <c r="AH138" s="53">
        <f>AF138-AG138</f>
        <v>-1</v>
      </c>
      <c r="AI138" s="8">
        <f>SUM(E137:E139,I137:I139,M137:M139,Q137:Q139,U137:U139)</f>
        <v>126</v>
      </c>
      <c r="AJ138" s="8">
        <f>SUM(G137:G139,K137:K139,O137:O139,S137:S139,W137:W139)</f>
        <v>169</v>
      </c>
      <c r="AK138" s="10">
        <f>AI138-AJ138</f>
        <v>-43</v>
      </c>
      <c r="AL138" s="74"/>
      <c r="AM138" s="74"/>
      <c r="AN138" s="335" t="s">
        <v>232</v>
      </c>
      <c r="AO138" s="336"/>
      <c r="AP138" s="336"/>
      <c r="AQ138" s="336"/>
      <c r="AR138" s="336"/>
      <c r="AS138" s="336"/>
      <c r="AT138" s="336" t="s">
        <v>53</v>
      </c>
      <c r="AU138" s="336"/>
      <c r="AV138" s="336"/>
      <c r="AW138" s="336"/>
      <c r="AX138" s="336"/>
      <c r="AY138" s="336"/>
      <c r="AZ138" s="336"/>
      <c r="BA138" s="337"/>
      <c r="BB138" s="73"/>
    </row>
    <row r="139" spans="1:91" ht="13.05" customHeight="1" x14ac:dyDescent="0.15">
      <c r="A139" s="75"/>
      <c r="B139" s="75"/>
      <c r="C139" s="137"/>
      <c r="D139" s="207" t="s">
        <v>121</v>
      </c>
      <c r="E139" s="42" t="str">
        <f>IF(K136="","",K136)</f>
        <v/>
      </c>
      <c r="F139" s="33" t="str">
        <f t="shared" si="29"/>
        <v/>
      </c>
      <c r="G139" s="43" t="str">
        <f>IF(I136="","",I136)</f>
        <v/>
      </c>
      <c r="H139" s="467" t="str">
        <f>IF(J136="","",J136)</f>
        <v/>
      </c>
      <c r="I139" s="425"/>
      <c r="J139" s="426"/>
      <c r="K139" s="426"/>
      <c r="L139" s="427"/>
      <c r="M139" s="38"/>
      <c r="N139" s="33" t="str">
        <f t="shared" si="26"/>
        <v/>
      </c>
      <c r="O139" s="39"/>
      <c r="P139" s="367"/>
      <c r="Q139" s="38">
        <v>21</v>
      </c>
      <c r="R139" s="40" t="str">
        <f t="shared" si="27"/>
        <v>-</v>
      </c>
      <c r="S139" s="39">
        <v>16</v>
      </c>
      <c r="T139" s="367"/>
      <c r="U139" s="38"/>
      <c r="V139" s="40" t="str">
        <f t="shared" si="28"/>
        <v/>
      </c>
      <c r="W139" s="39"/>
      <c r="X139" s="369"/>
      <c r="Y139" s="14">
        <f>AD138</f>
        <v>2</v>
      </c>
      <c r="Z139" s="15" t="s">
        <v>14</v>
      </c>
      <c r="AA139" s="15">
        <f>AE138</f>
        <v>2</v>
      </c>
      <c r="AB139" s="16" t="s">
        <v>11</v>
      </c>
      <c r="AC139" s="50"/>
      <c r="AD139" s="23"/>
      <c r="AE139" s="24"/>
      <c r="AF139" s="58"/>
      <c r="AG139" s="59"/>
      <c r="AH139" s="28"/>
      <c r="AI139" s="24"/>
      <c r="AJ139" s="24"/>
      <c r="AK139" s="28"/>
      <c r="AL139" s="74"/>
      <c r="AM139" s="74"/>
      <c r="AN139" s="338" t="s">
        <v>233</v>
      </c>
      <c r="AO139" s="339"/>
      <c r="AP139" s="339"/>
      <c r="AQ139" s="339"/>
      <c r="AR139" s="339"/>
      <c r="AS139" s="339"/>
      <c r="AT139" s="339" t="s">
        <v>53</v>
      </c>
      <c r="AU139" s="339"/>
      <c r="AV139" s="339"/>
      <c r="AW139" s="339"/>
      <c r="AX139" s="339"/>
      <c r="AY139" s="339"/>
      <c r="AZ139" s="339"/>
      <c r="BA139" s="371"/>
      <c r="BB139" s="73"/>
    </row>
    <row r="140" spans="1:91" ht="13.05" customHeight="1" x14ac:dyDescent="0.15">
      <c r="A140" s="88"/>
      <c r="B140" s="88"/>
      <c r="C140" s="138" t="s">
        <v>118</v>
      </c>
      <c r="D140" s="199" t="s">
        <v>31</v>
      </c>
      <c r="E140" s="41">
        <f>IF(O134="","",O134)</f>
        <v>16</v>
      </c>
      <c r="F140" s="44" t="str">
        <f t="shared" si="29"/>
        <v>-</v>
      </c>
      <c r="G140" s="1">
        <f>IF(M134="","",M134)</f>
        <v>21</v>
      </c>
      <c r="H140" s="458" t="str">
        <f>IF(P134="","",IF(P134="○","×",IF(P134="×","○")))</f>
        <v>×</v>
      </c>
      <c r="I140" s="45">
        <f>IF(O137="","",O137)</f>
        <v>21</v>
      </c>
      <c r="J140" s="33" t="str">
        <f t="shared" ref="J140:J148" si="30">IF(I140="","","-")</f>
        <v>-</v>
      </c>
      <c r="K140" s="1">
        <f>IF(M137="","",M137)</f>
        <v>12</v>
      </c>
      <c r="L140" s="458" t="str">
        <f>IF(P137="","",IF(P137="○","×",IF(P137="×","○")))</f>
        <v>○</v>
      </c>
      <c r="M140" s="351"/>
      <c r="N140" s="352"/>
      <c r="O140" s="352"/>
      <c r="P140" s="423"/>
      <c r="Q140" s="32">
        <v>21</v>
      </c>
      <c r="R140" s="33" t="str">
        <f t="shared" si="27"/>
        <v>-</v>
      </c>
      <c r="S140" s="34">
        <v>15</v>
      </c>
      <c r="T140" s="366" t="str">
        <f>IF(Q140&lt;&gt;"",IF(Q140&gt;S140,IF(Q141&gt;S141,"○",IF(Q142&gt;S142,"○","×")),IF(Q141&gt;S141,IF(Q142&gt;S142,"○","×"),"×")),"")</f>
        <v>○</v>
      </c>
      <c r="U140" s="32">
        <v>21</v>
      </c>
      <c r="V140" s="33" t="str">
        <f t="shared" si="28"/>
        <v>-</v>
      </c>
      <c r="W140" s="34">
        <v>12</v>
      </c>
      <c r="X140" s="368" t="str">
        <f>IF(U140&lt;&gt;"",IF(U140&gt;W140,IF(U141&gt;W141,"○",IF(U142&gt;W142,"○","×")),IF(U141&gt;W141,IF(U142&gt;W142,"○","×"),"×")),"")</f>
        <v>○</v>
      </c>
      <c r="Y140" s="309" t="s">
        <v>207</v>
      </c>
      <c r="Z140" s="310"/>
      <c r="AA140" s="310"/>
      <c r="AB140" s="311"/>
      <c r="AC140" s="50"/>
      <c r="AD140" s="7"/>
      <c r="AE140" s="8"/>
      <c r="AF140" s="51"/>
      <c r="AG140" s="52"/>
      <c r="AH140" s="10"/>
      <c r="AI140" s="8"/>
      <c r="AJ140" s="8"/>
      <c r="AK140" s="10"/>
      <c r="AL140" s="74"/>
      <c r="AM140" s="74"/>
      <c r="AN140" s="179"/>
      <c r="AO140" s="179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</row>
    <row r="141" spans="1:91" ht="13.05" customHeight="1" x14ac:dyDescent="0.2">
      <c r="A141" s="88"/>
      <c r="B141" s="88"/>
      <c r="C141" s="138" t="s">
        <v>119</v>
      </c>
      <c r="D141" s="199" t="s">
        <v>31</v>
      </c>
      <c r="E141" s="41">
        <f>IF(O135="","",O135)</f>
        <v>17</v>
      </c>
      <c r="F141" s="33" t="str">
        <f t="shared" si="29"/>
        <v>-</v>
      </c>
      <c r="G141" s="1">
        <f>IF(M135="","",M135)</f>
        <v>21</v>
      </c>
      <c r="H141" s="459" t="str">
        <f>IF(J138="","",J138)</f>
        <v/>
      </c>
      <c r="I141" s="45">
        <f>IF(O138="","",O138)</f>
        <v>21</v>
      </c>
      <c r="J141" s="33" t="str">
        <f t="shared" si="30"/>
        <v>-</v>
      </c>
      <c r="K141" s="1">
        <f>IF(M138="","",M138)</f>
        <v>9</v>
      </c>
      <c r="L141" s="459" t="str">
        <f>IF(N138="","",N138)</f>
        <v>-</v>
      </c>
      <c r="M141" s="354"/>
      <c r="N141" s="355"/>
      <c r="O141" s="355"/>
      <c r="P141" s="424"/>
      <c r="Q141" s="32">
        <v>21</v>
      </c>
      <c r="R141" s="33" t="str">
        <f t="shared" si="27"/>
        <v>-</v>
      </c>
      <c r="S141" s="34">
        <v>14</v>
      </c>
      <c r="T141" s="366"/>
      <c r="U141" s="32">
        <v>21</v>
      </c>
      <c r="V141" s="33" t="str">
        <f t="shared" si="28"/>
        <v>-</v>
      </c>
      <c r="W141" s="34">
        <v>10</v>
      </c>
      <c r="X141" s="369"/>
      <c r="Y141" s="312"/>
      <c r="Z141" s="313"/>
      <c r="AA141" s="313"/>
      <c r="AB141" s="314"/>
      <c r="AC141" s="50"/>
      <c r="AD141" s="7">
        <f>COUNTIF(E140:X142,"○")</f>
        <v>3</v>
      </c>
      <c r="AE141" s="8">
        <f>COUNTIF(E140:X142,"×")</f>
        <v>1</v>
      </c>
      <c r="AF141" s="51">
        <f>(IF((E140&gt;G140),1,0))+(IF((E141&gt;G141),1,0))+(IF((E142&gt;G142),1,0))+(IF((I140&gt;K140),1,0))+(IF((I141&gt;K141),1,0))+(IF((I142&gt;K142),1,0))+(IF((M140&gt;O140),1,0))+(IF((M141&gt;O141),1,0))+(IF((M142&gt;O142),1,0))+(IF((Q140&gt;S140),1,0))+(IF((Q141&gt;S141),1,0))+(IF((Q142&gt;S142),1,0))+(IF((U140&gt;W140),1,0))+(IF((U141&gt;W141),1,0))+(IF((U142&gt;W142),1,0))</f>
        <v>6</v>
      </c>
      <c r="AG141" s="52">
        <f>(IF((E140&lt;G140),1,0))+(IF((E141&lt;G141),1,0))+(IF((E142&lt;G142),1,0))+(IF((I140&lt;K140),1,0))+(IF((I141&lt;K141),1,0))+(IF((I142&lt;K142),1,0))+(IF((M140&lt;O140),1,0))+(IF((M141&lt;O141),1,0))+(IF((M142&lt;O142),1,0))+(IF((Q140&lt;S140),1,0))+(IF((Q141&lt;S141),1,0))+(IF((Q142&lt;S142),1,0))+(IF((U140&lt;W140),1,0))+(IF((U141&lt;W141),1,0))+(IF((U142&lt;W142),1,0))</f>
        <v>2</v>
      </c>
      <c r="AH141" s="53">
        <f>AF141-AG141</f>
        <v>4</v>
      </c>
      <c r="AI141" s="8">
        <f>SUM(E140:E142,I140:I142,M140:M142,Q140:Q142,U140:U142)</f>
        <v>159</v>
      </c>
      <c r="AJ141" s="8">
        <f>SUM(G140:G142,K140:K142,O140:O142,S140:S142,W140:W142)</f>
        <v>114</v>
      </c>
      <c r="AK141" s="10">
        <f>AI141-AJ141</f>
        <v>45</v>
      </c>
      <c r="AL141" s="74"/>
      <c r="AM141" s="74"/>
      <c r="AN141" s="182" t="s">
        <v>22</v>
      </c>
      <c r="AO141" s="182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</row>
    <row r="142" spans="1:91" ht="13.05" customHeight="1" x14ac:dyDescent="0.15">
      <c r="A142" s="75"/>
      <c r="B142" s="75"/>
      <c r="C142" s="137"/>
      <c r="D142" s="200" t="s">
        <v>117</v>
      </c>
      <c r="E142" s="41" t="str">
        <f>IF(O136="","",O136)</f>
        <v/>
      </c>
      <c r="F142" s="33" t="str">
        <f t="shared" si="29"/>
        <v/>
      </c>
      <c r="G142" s="1" t="str">
        <f>IF(M136="","",M136)</f>
        <v/>
      </c>
      <c r="H142" s="459" t="str">
        <f>IF(J139="","",J139)</f>
        <v/>
      </c>
      <c r="I142" s="45" t="str">
        <f>IF(O139="","",O139)</f>
        <v/>
      </c>
      <c r="J142" s="33" t="str">
        <f t="shared" si="30"/>
        <v/>
      </c>
      <c r="K142" s="1" t="str">
        <f>IF(M139="","",M139)</f>
        <v/>
      </c>
      <c r="L142" s="459" t="str">
        <f>IF(N139="","",N139)</f>
        <v/>
      </c>
      <c r="M142" s="354"/>
      <c r="N142" s="355"/>
      <c r="O142" s="355"/>
      <c r="P142" s="424"/>
      <c r="Q142" s="32"/>
      <c r="R142" s="33" t="str">
        <f t="shared" si="27"/>
        <v/>
      </c>
      <c r="S142" s="34"/>
      <c r="T142" s="367"/>
      <c r="U142" s="32"/>
      <c r="V142" s="33" t="str">
        <f t="shared" si="28"/>
        <v/>
      </c>
      <c r="W142" s="34"/>
      <c r="X142" s="370"/>
      <c r="Y142" s="14">
        <f>AD141</f>
        <v>3</v>
      </c>
      <c r="Z142" s="15" t="s">
        <v>14</v>
      </c>
      <c r="AA142" s="15">
        <f>AE141</f>
        <v>1</v>
      </c>
      <c r="AB142" s="16" t="s">
        <v>11</v>
      </c>
      <c r="AC142" s="50"/>
      <c r="AD142" s="7"/>
      <c r="AE142" s="8"/>
      <c r="AF142" s="51"/>
      <c r="AG142" s="52"/>
      <c r="AH142" s="10"/>
      <c r="AI142" s="8"/>
      <c r="AJ142" s="8"/>
      <c r="AK142" s="10"/>
      <c r="AL142" s="74"/>
      <c r="AM142" s="74"/>
      <c r="AN142" s="335" t="s">
        <v>234</v>
      </c>
      <c r="AO142" s="336"/>
      <c r="AP142" s="336"/>
      <c r="AQ142" s="336"/>
      <c r="AR142" s="336"/>
      <c r="AS142" s="336"/>
      <c r="AT142" s="336" t="s">
        <v>31</v>
      </c>
      <c r="AU142" s="336"/>
      <c r="AV142" s="336"/>
      <c r="AW142" s="336"/>
      <c r="AX142" s="336"/>
      <c r="AY142" s="336"/>
      <c r="AZ142" s="336"/>
      <c r="BA142" s="337"/>
      <c r="BB142" s="73"/>
    </row>
    <row r="143" spans="1:91" ht="13.05" customHeight="1" x14ac:dyDescent="0.15">
      <c r="A143" s="88"/>
      <c r="B143" s="88"/>
      <c r="C143" s="136" t="s">
        <v>115</v>
      </c>
      <c r="D143" s="206" t="s">
        <v>113</v>
      </c>
      <c r="E143" s="60">
        <f>IF(S134="","",S134)</f>
        <v>14</v>
      </c>
      <c r="F143" s="44" t="str">
        <f t="shared" si="29"/>
        <v>-</v>
      </c>
      <c r="G143" s="3">
        <f>IF(Q134="","",Q134)</f>
        <v>21</v>
      </c>
      <c r="H143" s="455" t="str">
        <f>IF(T134="","",IF(T134="○","×",IF(T134="×","○")))</f>
        <v>×</v>
      </c>
      <c r="I143" s="46">
        <f>IF(S137="","",S137)</f>
        <v>21</v>
      </c>
      <c r="J143" s="44" t="str">
        <f t="shared" si="30"/>
        <v>-</v>
      </c>
      <c r="K143" s="3">
        <f>IF(Q137="","",Q137)</f>
        <v>10</v>
      </c>
      <c r="L143" s="458" t="str">
        <f>IF(T137="","",IF(T137="○","×",IF(T137="×","○")))</f>
        <v>×</v>
      </c>
      <c r="M143" s="3">
        <f>IF(S140="","",S140)</f>
        <v>15</v>
      </c>
      <c r="N143" s="44" t="str">
        <f t="shared" ref="N143:N148" si="31">IF(M143="","","-")</f>
        <v>-</v>
      </c>
      <c r="O143" s="3">
        <f>IF(Q140="","",Q140)</f>
        <v>21</v>
      </c>
      <c r="P143" s="458" t="str">
        <f>IF(T140="","",IF(T140="○","×",IF(T140="×","○")))</f>
        <v>×</v>
      </c>
      <c r="Q143" s="351"/>
      <c r="R143" s="352"/>
      <c r="S143" s="352"/>
      <c r="T143" s="423"/>
      <c r="U143" s="54">
        <v>23</v>
      </c>
      <c r="V143" s="44" t="str">
        <f t="shared" si="28"/>
        <v>-</v>
      </c>
      <c r="W143" s="55">
        <v>25</v>
      </c>
      <c r="X143" s="369" t="str">
        <f>IF(U143&lt;&gt;"",IF(U143&gt;W143,IF(U144&gt;W144,"○",IF(U145&gt;W145,"○","×")),IF(U144&gt;W144,IF(U145&gt;W145,"○","×"),"×")),"")</f>
        <v>○</v>
      </c>
      <c r="Y143" s="309" t="s">
        <v>210</v>
      </c>
      <c r="Z143" s="310"/>
      <c r="AA143" s="310"/>
      <c r="AB143" s="311"/>
      <c r="AC143" s="50"/>
      <c r="AD143" s="20"/>
      <c r="AE143" s="21"/>
      <c r="AF143" s="56"/>
      <c r="AG143" s="57"/>
      <c r="AH143" s="22"/>
      <c r="AI143" s="21"/>
      <c r="AJ143" s="21"/>
      <c r="AK143" s="22"/>
      <c r="AL143" s="74"/>
      <c r="AM143" s="74"/>
      <c r="AN143" s="338" t="s">
        <v>235</v>
      </c>
      <c r="AO143" s="339"/>
      <c r="AP143" s="339"/>
      <c r="AQ143" s="339"/>
      <c r="AR143" s="339"/>
      <c r="AS143" s="339"/>
      <c r="AT143" s="339" t="s">
        <v>31</v>
      </c>
      <c r="AU143" s="339"/>
      <c r="AV143" s="339"/>
      <c r="AW143" s="339"/>
      <c r="AX143" s="339"/>
      <c r="AY143" s="339"/>
      <c r="AZ143" s="339"/>
      <c r="BA143" s="481"/>
      <c r="BB143" s="73"/>
    </row>
    <row r="144" spans="1:91" ht="13.05" customHeight="1" x14ac:dyDescent="0.15">
      <c r="A144" s="88"/>
      <c r="B144" s="88"/>
      <c r="C144" s="136" t="s">
        <v>116</v>
      </c>
      <c r="D144" s="199" t="s">
        <v>53</v>
      </c>
      <c r="E144" s="41">
        <f>IF(S135="","",S135)</f>
        <v>4</v>
      </c>
      <c r="F144" s="33" t="str">
        <f t="shared" si="29"/>
        <v>-</v>
      </c>
      <c r="G144" s="1">
        <f>IF(Q135="","",Q135)</f>
        <v>21</v>
      </c>
      <c r="H144" s="456" t="str">
        <f>IF(J141="","",J141)</f>
        <v>-</v>
      </c>
      <c r="I144" s="45">
        <f>IF(S138="","",S138)</f>
        <v>20</v>
      </c>
      <c r="J144" s="33" t="str">
        <f t="shared" si="30"/>
        <v>-</v>
      </c>
      <c r="K144" s="1">
        <f>IF(Q138="","",Q138)</f>
        <v>22</v>
      </c>
      <c r="L144" s="459" t="str">
        <f>IF(N141="","",N141)</f>
        <v/>
      </c>
      <c r="M144" s="1">
        <f>IF(S141="","",S141)</f>
        <v>14</v>
      </c>
      <c r="N144" s="33" t="str">
        <f t="shared" si="31"/>
        <v>-</v>
      </c>
      <c r="O144" s="1">
        <f>IF(Q141="","",Q141)</f>
        <v>21</v>
      </c>
      <c r="P144" s="459" t="str">
        <f>IF(R141="","",R141)</f>
        <v>-</v>
      </c>
      <c r="Q144" s="354"/>
      <c r="R144" s="355"/>
      <c r="S144" s="355"/>
      <c r="T144" s="424"/>
      <c r="U144" s="32">
        <v>21</v>
      </c>
      <c r="V144" s="33" t="str">
        <f t="shared" si="28"/>
        <v>-</v>
      </c>
      <c r="W144" s="34">
        <v>14</v>
      </c>
      <c r="X144" s="369"/>
      <c r="Y144" s="312"/>
      <c r="Z144" s="313"/>
      <c r="AA144" s="313"/>
      <c r="AB144" s="314"/>
      <c r="AC144" s="50"/>
      <c r="AD144" s="7">
        <f>COUNTIF(E143:X145,"○")</f>
        <v>1</v>
      </c>
      <c r="AE144" s="8">
        <f>COUNTIF(E143:X145,"×")</f>
        <v>3</v>
      </c>
      <c r="AF144" s="51">
        <f>(IF((E143&gt;G143),1,0))+(IF((E144&gt;G144),1,0))+(IF((E145&gt;G145),1,0))+(IF((I143&gt;K143),1,0))+(IF((I144&gt;K144),1,0))+(IF((I145&gt;K145),1,0))+(IF((M143&gt;O143),1,0))+(IF((M144&gt;O144),1,0))+(IF((M145&gt;O145),1,0))+(IF((Q143&gt;S143),1,0))+(IF((Q144&gt;S144),1,0))+(IF((Q145&gt;S145),1,0))+(IF((U143&gt;W143),1,0))+(IF((U144&gt;W144),1,0))+(IF((U145&gt;W145),1,0))</f>
        <v>3</v>
      </c>
      <c r="AG144" s="52">
        <f>(IF((E143&lt;G143),1,0))+(IF((E144&lt;G144),1,0))+(IF((E145&lt;G145),1,0))+(IF((I143&lt;K143),1,0))+(IF((I144&lt;K144),1,0))+(IF((I145&lt;K145),1,0))+(IF((M143&lt;O143),1,0))+(IF((M144&lt;O144),1,0))+(IF((M145&lt;O145),1,0))+(IF((Q143&lt;S143),1,0))+(IF((Q144&lt;S144),1,0))+(IF((Q145&lt;S145),1,0))+(IF((U143&lt;W143),1,0))+(IF((U144&lt;W144),1,0))+(IF((U145&lt;W145),1,0))</f>
        <v>7</v>
      </c>
      <c r="AH144" s="53">
        <f>AF144-AG144</f>
        <v>-4</v>
      </c>
      <c r="AI144" s="8">
        <f>SUM(E143:E145,I143:I145,M143:M145,Q143:Q145,U143:U145)</f>
        <v>169</v>
      </c>
      <c r="AJ144" s="8">
        <f>SUM(G143:G145,K143:K145,O143:O145,S143:S145,W143:W145)</f>
        <v>189</v>
      </c>
      <c r="AK144" s="10">
        <f>AI144-AJ144</f>
        <v>-20</v>
      </c>
      <c r="AL144" s="74"/>
      <c r="AM144" s="74"/>
      <c r="AN144" s="74"/>
      <c r="AO144" s="74"/>
      <c r="AP144" s="74"/>
      <c r="AY144" s="73"/>
      <c r="AZ144" s="73"/>
      <c r="BA144" s="73"/>
      <c r="BB144" s="73"/>
    </row>
    <row r="145" spans="1:61" ht="13.05" customHeight="1" x14ac:dyDescent="0.15">
      <c r="A145" s="75"/>
      <c r="B145" s="75"/>
      <c r="C145" s="138"/>
      <c r="D145" s="200" t="s">
        <v>117</v>
      </c>
      <c r="E145" s="41" t="str">
        <f>IF(S136="","",S136)</f>
        <v/>
      </c>
      <c r="F145" s="33" t="str">
        <f t="shared" si="29"/>
        <v/>
      </c>
      <c r="G145" s="1" t="str">
        <f>IF(Q136="","",Q136)</f>
        <v/>
      </c>
      <c r="H145" s="456" t="str">
        <f>IF(J142="","",J142)</f>
        <v/>
      </c>
      <c r="I145" s="45">
        <f>IF(S139="","",S139)</f>
        <v>16</v>
      </c>
      <c r="J145" s="33" t="str">
        <f t="shared" si="30"/>
        <v>-</v>
      </c>
      <c r="K145" s="1">
        <f>IF(Q139="","",Q139)</f>
        <v>21</v>
      </c>
      <c r="L145" s="459" t="str">
        <f>IF(N142="","",N142)</f>
        <v/>
      </c>
      <c r="M145" s="1" t="str">
        <f>IF(S142="","",S142)</f>
        <v/>
      </c>
      <c r="N145" s="33" t="str">
        <f t="shared" si="31"/>
        <v/>
      </c>
      <c r="O145" s="1" t="str">
        <f>IF(Q142="","",Q142)</f>
        <v/>
      </c>
      <c r="P145" s="459" t="str">
        <f>IF(R142="","",R142)</f>
        <v/>
      </c>
      <c r="Q145" s="354"/>
      <c r="R145" s="355"/>
      <c r="S145" s="355"/>
      <c r="T145" s="424"/>
      <c r="U145" s="32">
        <v>21</v>
      </c>
      <c r="V145" s="33" t="str">
        <f t="shared" si="28"/>
        <v>-</v>
      </c>
      <c r="W145" s="34">
        <v>13</v>
      </c>
      <c r="X145" s="370"/>
      <c r="Y145" s="14">
        <f>AD144</f>
        <v>1</v>
      </c>
      <c r="Z145" s="15" t="s">
        <v>14</v>
      </c>
      <c r="AA145" s="15">
        <f>AE144</f>
        <v>3</v>
      </c>
      <c r="AB145" s="16" t="s">
        <v>11</v>
      </c>
      <c r="AC145" s="50"/>
      <c r="AD145" s="23"/>
      <c r="AE145" s="24"/>
      <c r="AF145" s="58"/>
      <c r="AG145" s="59"/>
      <c r="AH145" s="28"/>
      <c r="AI145" s="24"/>
      <c r="AJ145" s="24"/>
      <c r="AK145" s="28"/>
      <c r="AL145" s="74"/>
      <c r="AM145" s="74"/>
      <c r="AN145" s="74"/>
      <c r="AO145" s="74"/>
      <c r="AP145" s="74"/>
      <c r="AY145" s="73"/>
      <c r="AZ145" s="73"/>
      <c r="BA145" s="73"/>
      <c r="BB145" s="73"/>
      <c r="BC145" s="73"/>
      <c r="BD145" s="73"/>
      <c r="BE145" s="73"/>
      <c r="BF145" s="73"/>
      <c r="BG145" s="73"/>
      <c r="BH145" s="73"/>
      <c r="BI145" s="73"/>
    </row>
    <row r="146" spans="1:61" ht="13.05" customHeight="1" x14ac:dyDescent="0.15">
      <c r="C146" s="139" t="s">
        <v>122</v>
      </c>
      <c r="D146" s="208" t="s">
        <v>123</v>
      </c>
      <c r="E146" s="60">
        <f>IF(W134="","",W134)</f>
        <v>8</v>
      </c>
      <c r="F146" s="44" t="str">
        <f t="shared" si="29"/>
        <v>-</v>
      </c>
      <c r="G146" s="3">
        <f>IF(U134="","",U134)</f>
        <v>21</v>
      </c>
      <c r="H146" s="455" t="str">
        <f>IF(X134="","",IF(X134="○","×",IF(X134="×","○")))</f>
        <v>×</v>
      </c>
      <c r="I146" s="46">
        <f>IF(W137="","",W137)</f>
        <v>19</v>
      </c>
      <c r="J146" s="44" t="str">
        <f t="shared" si="30"/>
        <v>-</v>
      </c>
      <c r="K146" s="3">
        <f>IF(U137="","",U137)</f>
        <v>21</v>
      </c>
      <c r="L146" s="458" t="str">
        <f>IF(X137="","",IF(X137="○","×",IF(X137="×","○")))</f>
        <v>×</v>
      </c>
      <c r="M146" s="3">
        <f>IF(W140="","",W140)</f>
        <v>12</v>
      </c>
      <c r="N146" s="44" t="str">
        <f t="shared" si="31"/>
        <v>-</v>
      </c>
      <c r="O146" s="3">
        <f>IF(U140="","",U140)</f>
        <v>21</v>
      </c>
      <c r="P146" s="458" t="str">
        <f>IF(X140="","",IF(X140="○","×",IF(X140="×","○")))</f>
        <v>×</v>
      </c>
      <c r="Q146" s="46">
        <f>IF(W143="","",W143)</f>
        <v>25</v>
      </c>
      <c r="R146" s="44" t="str">
        <f>IF(Q146="","","-")</f>
        <v>-</v>
      </c>
      <c r="S146" s="3">
        <f>IF(U143="","",U143)</f>
        <v>23</v>
      </c>
      <c r="T146" s="458" t="str">
        <f>IF(X143="","",IF(X143="○","×",IF(X143="×","○")))</f>
        <v>×</v>
      </c>
      <c r="U146" s="351"/>
      <c r="V146" s="352"/>
      <c r="W146" s="352"/>
      <c r="X146" s="423"/>
      <c r="Y146" s="309" t="s">
        <v>214</v>
      </c>
      <c r="Z146" s="310"/>
      <c r="AA146" s="310"/>
      <c r="AB146" s="311"/>
      <c r="AC146" s="50"/>
      <c r="AD146" s="7"/>
      <c r="AE146" s="8"/>
      <c r="AF146" s="51"/>
      <c r="AG146" s="52"/>
      <c r="AH146" s="10"/>
      <c r="AI146" s="8"/>
      <c r="AJ146" s="8"/>
      <c r="AK146" s="10"/>
      <c r="AL146" s="74"/>
      <c r="AM146" s="74"/>
      <c r="AN146" s="74"/>
      <c r="AO146" s="74"/>
      <c r="AP146" s="74"/>
      <c r="AY146" s="73"/>
      <c r="AZ146" s="73"/>
      <c r="BA146" s="73"/>
      <c r="BB146" s="73"/>
      <c r="BC146" s="73"/>
      <c r="BD146" s="73"/>
      <c r="BE146" s="73"/>
      <c r="BF146" s="73"/>
      <c r="BG146" s="73"/>
      <c r="BH146" s="73"/>
      <c r="BI146" s="73"/>
    </row>
    <row r="147" spans="1:61" ht="13.05" customHeight="1" x14ac:dyDescent="0.15">
      <c r="C147" s="138" t="s">
        <v>201</v>
      </c>
      <c r="D147" s="199" t="s">
        <v>56</v>
      </c>
      <c r="E147" s="41">
        <f>IF(W135="","",W135)</f>
        <v>8</v>
      </c>
      <c r="F147" s="33" t="str">
        <f t="shared" si="29"/>
        <v>-</v>
      </c>
      <c r="G147" s="1">
        <f>IF(U135="","",U135)</f>
        <v>21</v>
      </c>
      <c r="H147" s="456" t="str">
        <f>IF(J138="","",J138)</f>
        <v/>
      </c>
      <c r="I147" s="45">
        <f>IF(W138="","",W138)</f>
        <v>9</v>
      </c>
      <c r="J147" s="33" t="str">
        <f t="shared" si="30"/>
        <v>-</v>
      </c>
      <c r="K147" s="1">
        <f>IF(U138="","",U138)</f>
        <v>21</v>
      </c>
      <c r="L147" s="459" t="str">
        <f>IF(N144="","",N144)</f>
        <v>-</v>
      </c>
      <c r="M147" s="1">
        <f>IF(W141="","",W141)</f>
        <v>10</v>
      </c>
      <c r="N147" s="33" t="str">
        <f t="shared" si="31"/>
        <v>-</v>
      </c>
      <c r="O147" s="1">
        <f>IF(U141="","",U141)</f>
        <v>21</v>
      </c>
      <c r="P147" s="459" t="str">
        <f>IF(R144="","",R144)</f>
        <v/>
      </c>
      <c r="Q147" s="45">
        <f>IF(W144="","",W144)</f>
        <v>14</v>
      </c>
      <c r="R147" s="33" t="str">
        <f>IF(Q147="","","-")</f>
        <v>-</v>
      </c>
      <c r="S147" s="1">
        <f>IF(U144="","",U144)</f>
        <v>21</v>
      </c>
      <c r="T147" s="459" t="str">
        <f>IF(V144="","",V144)</f>
        <v>-</v>
      </c>
      <c r="U147" s="354"/>
      <c r="V147" s="355"/>
      <c r="W147" s="355"/>
      <c r="X147" s="424"/>
      <c r="Y147" s="312"/>
      <c r="Z147" s="313"/>
      <c r="AA147" s="313"/>
      <c r="AB147" s="314"/>
      <c r="AC147" s="50"/>
      <c r="AD147" s="7">
        <f>COUNTIF(E146:X148,"○")</f>
        <v>0</v>
      </c>
      <c r="AE147" s="8">
        <f>COUNTIF(E146:X148,"×")</f>
        <v>4</v>
      </c>
      <c r="AF147" s="51">
        <f>(IF((E146&gt;G146),1,0))+(IF((E147&gt;G147),1,0))+(IF((E148&gt;G148),1,0))+(IF((I146&gt;K146),1,0))+(IF((I147&gt;K147),1,0))+(IF((I148&gt;K148),1,0))+(IF((M146&gt;O146),1,0))+(IF((M147&gt;O147),1,0))+(IF((M148&gt;O148),1,0))+(IF((Q146&gt;S146),1,0))+(IF((Q147&gt;S147),1,0))+(IF((Q148&gt;S148),1,0))+(IF((U146&gt;W146),1,0))+(IF((U147&gt;W147),1,0))+(IF((U148&gt;W148),1,0))</f>
        <v>1</v>
      </c>
      <c r="AG147" s="52">
        <f>(IF((E146&lt;G146),1,0))+(IF((E147&lt;G147),1,0))+(IF((E148&lt;G148),1,0))+(IF((I146&lt;K146),1,0))+(IF((I147&lt;K147),1,0))+(IF((I148&lt;K148),1,0))+(IF((M146&lt;O146),1,0))+(IF((M147&lt;O147),1,0))+(IF((M148&lt;O148),1,0))+(IF((Q146&lt;S146),1,0))+(IF((Q147&lt;S147),1,0))+(IF((Q148&lt;S148),1,0))+(IF((U146&lt;W146),1,0))+(IF((U147&lt;W147),1,0))+(IF((U148&lt;W148),1,0))</f>
        <v>8</v>
      </c>
      <c r="AH147" s="53">
        <f>AF147-AG147</f>
        <v>-7</v>
      </c>
      <c r="AI147" s="8">
        <f>SUM(E146:E148,I146:I148,M146:M148,Q146:Q148,U146:U148)</f>
        <v>118</v>
      </c>
      <c r="AJ147" s="8">
        <f>SUM(G146:G148,K146:K148,O146:O148,S146:S148,W146:W148)</f>
        <v>191</v>
      </c>
      <c r="AK147" s="10">
        <f>AI147-AJ147</f>
        <v>-73</v>
      </c>
      <c r="AL147" s="74"/>
      <c r="AM147" s="74"/>
      <c r="AN147" s="74"/>
      <c r="AO147" s="74"/>
      <c r="AP147" s="74"/>
      <c r="AY147" s="73"/>
      <c r="AZ147" s="73"/>
      <c r="BA147" s="73"/>
      <c r="BB147" s="73"/>
      <c r="BC147" s="73"/>
      <c r="BD147" s="73"/>
      <c r="BE147" s="73"/>
      <c r="BF147" s="73"/>
      <c r="BG147" s="73"/>
      <c r="BH147" s="73"/>
      <c r="BI147" s="73"/>
    </row>
    <row r="148" spans="1:61" ht="13.05" customHeight="1" thickBot="1" x14ac:dyDescent="0.2">
      <c r="C148" s="142"/>
      <c r="D148" s="205" t="s">
        <v>68</v>
      </c>
      <c r="E148" s="47" t="str">
        <f>IF(W136="","",W136)</f>
        <v/>
      </c>
      <c r="F148" s="48" t="str">
        <f t="shared" si="29"/>
        <v/>
      </c>
      <c r="G148" s="2" t="str">
        <f>IF(U136="","",U136)</f>
        <v/>
      </c>
      <c r="H148" s="457" t="str">
        <f>IF(J139="","",J139)</f>
        <v/>
      </c>
      <c r="I148" s="49" t="str">
        <f>IF(W139="","",W139)</f>
        <v/>
      </c>
      <c r="J148" s="48" t="str">
        <f t="shared" si="30"/>
        <v/>
      </c>
      <c r="K148" s="2" t="str">
        <f>IF(U139="","",U139)</f>
        <v/>
      </c>
      <c r="L148" s="460" t="str">
        <f>IF(N145="","",N145)</f>
        <v/>
      </c>
      <c r="M148" s="2" t="str">
        <f>IF(W142="","",W142)</f>
        <v/>
      </c>
      <c r="N148" s="48" t="str">
        <f t="shared" si="31"/>
        <v/>
      </c>
      <c r="O148" s="2" t="str">
        <f>IF(U142="","",U142)</f>
        <v/>
      </c>
      <c r="P148" s="460" t="str">
        <f>IF(R145="","",R145)</f>
        <v/>
      </c>
      <c r="Q148" s="49">
        <f>IF(W145="","",W145)</f>
        <v>13</v>
      </c>
      <c r="R148" s="48" t="str">
        <f>IF(Q148="","","-")</f>
        <v>-</v>
      </c>
      <c r="S148" s="2">
        <f>IF(U145="","",U145)</f>
        <v>21</v>
      </c>
      <c r="T148" s="460" t="str">
        <f>IF(V145="","",V145)</f>
        <v>-</v>
      </c>
      <c r="U148" s="357"/>
      <c r="V148" s="358"/>
      <c r="W148" s="358"/>
      <c r="X148" s="461"/>
      <c r="Y148" s="29">
        <f>AD147</f>
        <v>0</v>
      </c>
      <c r="Z148" s="30" t="s">
        <v>14</v>
      </c>
      <c r="AA148" s="30">
        <f>AE147</f>
        <v>4</v>
      </c>
      <c r="AB148" s="31" t="s">
        <v>11</v>
      </c>
      <c r="AC148" s="50"/>
      <c r="AD148" s="23"/>
      <c r="AE148" s="24"/>
      <c r="AF148" s="58"/>
      <c r="AG148" s="59"/>
      <c r="AH148" s="28"/>
      <c r="AI148" s="24"/>
      <c r="AJ148" s="24"/>
      <c r="AK148" s="28"/>
      <c r="AL148" s="74"/>
      <c r="AM148" s="74"/>
      <c r="AN148" s="74"/>
      <c r="AO148" s="74"/>
      <c r="AP148" s="74"/>
      <c r="AY148" s="73"/>
      <c r="AZ148" s="73"/>
      <c r="BA148" s="73"/>
      <c r="BB148" s="73"/>
      <c r="BC148" s="73"/>
      <c r="BD148" s="73"/>
      <c r="BE148" s="73"/>
      <c r="BF148" s="73"/>
      <c r="BG148" s="73"/>
      <c r="BH148" s="73"/>
      <c r="BI148" s="73"/>
    </row>
    <row r="149" spans="1:61" ht="13.05" customHeight="1" x14ac:dyDescent="0.2"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143"/>
      <c r="Z149" s="140"/>
      <c r="AA149" s="140"/>
      <c r="AB149" s="141"/>
      <c r="AC149" s="141"/>
      <c r="AD149" s="141"/>
      <c r="AE149" s="141"/>
      <c r="AF149" s="75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Y149" s="73"/>
      <c r="AZ149" s="73"/>
      <c r="BA149" s="73"/>
      <c r="BB149" s="73"/>
      <c r="BC149" s="73"/>
      <c r="BD149" s="73"/>
      <c r="BE149" s="73"/>
      <c r="BF149" s="73"/>
      <c r="BG149" s="73"/>
      <c r="BH149" s="73"/>
      <c r="BI149" s="73"/>
    </row>
    <row r="150" spans="1:61" ht="13.05" customHeight="1" x14ac:dyDescent="0.2"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143"/>
      <c r="Z150" s="140"/>
      <c r="AA150" s="140"/>
      <c r="AB150" s="141"/>
      <c r="AC150" s="141"/>
      <c r="AD150" s="141"/>
      <c r="AE150" s="141"/>
      <c r="AF150" s="75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Y150" s="73"/>
      <c r="AZ150" s="73"/>
      <c r="BA150" s="73"/>
      <c r="BB150" s="73"/>
      <c r="BC150" s="73"/>
      <c r="BD150" s="73"/>
      <c r="BE150" s="73"/>
      <c r="BF150" s="73"/>
      <c r="BG150" s="73"/>
      <c r="BH150" s="73"/>
      <c r="BI150" s="73"/>
    </row>
    <row r="151" spans="1:61" ht="13.05" customHeight="1" x14ac:dyDescent="0.2"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143"/>
      <c r="Z151" s="140"/>
      <c r="AA151" s="140"/>
      <c r="AB151" s="141"/>
      <c r="AC151" s="141"/>
      <c r="AD151" s="141"/>
      <c r="AE151" s="141"/>
      <c r="AF151" s="75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  <c r="AR151" s="74"/>
      <c r="AS151" s="74"/>
      <c r="AT151" s="74"/>
      <c r="AY151" s="73"/>
      <c r="AZ151" s="73"/>
      <c r="BA151" s="73"/>
      <c r="BB151" s="73"/>
      <c r="BC151" s="73"/>
      <c r="BD151" s="73"/>
      <c r="BE151" s="73"/>
      <c r="BF151" s="73"/>
      <c r="BG151" s="73"/>
      <c r="BH151" s="73"/>
      <c r="BI151" s="73"/>
    </row>
    <row r="152" spans="1:61" ht="13.05" customHeight="1" thickBot="1" x14ac:dyDescent="0.25">
      <c r="A152" s="185"/>
      <c r="B152" s="185"/>
      <c r="C152" s="186"/>
      <c r="D152" s="187"/>
      <c r="E152" s="188"/>
      <c r="F152" s="188"/>
      <c r="G152" s="188"/>
      <c r="H152" s="188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9"/>
      <c r="V152" s="189"/>
      <c r="W152" s="189"/>
      <c r="X152" s="189"/>
      <c r="Y152" s="190"/>
      <c r="Z152" s="190"/>
      <c r="AA152" s="190"/>
      <c r="AB152" s="190"/>
      <c r="AC152" s="186"/>
      <c r="AD152" s="187"/>
      <c r="AE152" s="188"/>
      <c r="AF152" s="188"/>
      <c r="AG152" s="188"/>
      <c r="AH152" s="188"/>
      <c r="AI152" s="188"/>
      <c r="AJ152" s="188"/>
      <c r="AK152" s="188"/>
      <c r="AL152" s="188"/>
      <c r="AM152" s="188"/>
      <c r="AN152" s="188"/>
      <c r="AO152" s="188"/>
      <c r="AP152" s="188"/>
      <c r="AQ152" s="188"/>
      <c r="AR152" s="188"/>
      <c r="AS152" s="188"/>
      <c r="AT152" s="188"/>
      <c r="AU152" s="189"/>
      <c r="AV152" s="189"/>
      <c r="AW152" s="189"/>
      <c r="AX152" s="189"/>
      <c r="AY152" s="190"/>
      <c r="AZ152" s="190"/>
      <c r="BA152" s="190"/>
      <c r="BB152" s="190"/>
    </row>
    <row r="153" spans="1:61" ht="12.3" customHeight="1" x14ac:dyDescent="0.2">
      <c r="B153" s="74"/>
      <c r="C153" s="86"/>
      <c r="D153" s="78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84"/>
      <c r="V153" s="84"/>
      <c r="W153" s="84"/>
      <c r="X153" s="84"/>
      <c r="Y153" s="75"/>
      <c r="Z153" s="75"/>
      <c r="AA153" s="75"/>
      <c r="AB153" s="75"/>
      <c r="AC153" s="78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84"/>
      <c r="AU153" s="84"/>
      <c r="AV153" s="84"/>
      <c r="AW153" s="84"/>
      <c r="AX153" s="75"/>
      <c r="AY153" s="75"/>
      <c r="AZ153" s="75"/>
      <c r="BA153" s="75"/>
    </row>
    <row r="154" spans="1:61" ht="12.3" customHeight="1" x14ac:dyDescent="0.2">
      <c r="B154" s="74"/>
      <c r="C154" s="462" t="s">
        <v>172</v>
      </c>
      <c r="D154" s="462"/>
      <c r="E154" s="462"/>
      <c r="F154" s="462"/>
      <c r="G154" s="462"/>
      <c r="H154" s="462"/>
      <c r="I154" s="462"/>
      <c r="J154" s="462"/>
      <c r="K154" s="462"/>
      <c r="L154" s="462"/>
      <c r="M154" s="462"/>
      <c r="N154" s="462"/>
      <c r="O154" s="462"/>
      <c r="P154" s="462"/>
      <c r="Q154" s="464" t="s">
        <v>59</v>
      </c>
      <c r="R154" s="464"/>
      <c r="S154" s="464"/>
      <c r="T154" s="464"/>
      <c r="U154" s="464"/>
      <c r="V154" s="464"/>
      <c r="W154" s="464"/>
      <c r="X154" s="464"/>
      <c r="Y154" s="464"/>
      <c r="Z154" s="464"/>
      <c r="AA154" s="464"/>
      <c r="AB154" s="464"/>
      <c r="AC154" s="99"/>
      <c r="AD154" s="99"/>
      <c r="AE154" s="99"/>
      <c r="AF154" s="99"/>
      <c r="AG154" s="99"/>
      <c r="AH154" s="99"/>
      <c r="AI154" s="99"/>
      <c r="AJ154" s="99"/>
      <c r="AK154" s="99"/>
      <c r="AL154" s="99"/>
      <c r="AM154" s="99"/>
      <c r="AN154" s="99"/>
      <c r="AO154" s="99"/>
      <c r="AP154" s="99"/>
      <c r="AQ154" s="99"/>
      <c r="AR154" s="99"/>
      <c r="AS154" s="99"/>
      <c r="AT154" s="99"/>
      <c r="AU154" s="99"/>
      <c r="AV154" s="99"/>
      <c r="AW154" s="99"/>
      <c r="AX154" s="99"/>
    </row>
    <row r="155" spans="1:61" ht="12.3" customHeight="1" x14ac:dyDescent="0.2">
      <c r="B155" s="74"/>
      <c r="C155" s="462"/>
      <c r="D155" s="462"/>
      <c r="E155" s="462"/>
      <c r="F155" s="462"/>
      <c r="G155" s="462"/>
      <c r="H155" s="462"/>
      <c r="I155" s="462"/>
      <c r="J155" s="462"/>
      <c r="K155" s="462"/>
      <c r="L155" s="462"/>
      <c r="M155" s="462"/>
      <c r="N155" s="462"/>
      <c r="O155" s="462"/>
      <c r="P155" s="462"/>
      <c r="Q155" s="464"/>
      <c r="R155" s="464"/>
      <c r="S155" s="464"/>
      <c r="T155" s="464"/>
      <c r="U155" s="464"/>
      <c r="V155" s="464"/>
      <c r="W155" s="464"/>
      <c r="X155" s="464"/>
      <c r="Y155" s="464"/>
      <c r="Z155" s="464"/>
      <c r="AA155" s="464"/>
      <c r="AB155" s="464"/>
      <c r="AC155" s="74"/>
      <c r="AD155" s="99"/>
      <c r="AE155" s="99"/>
      <c r="AF155" s="99"/>
      <c r="AG155" s="99"/>
      <c r="AH155" s="99"/>
      <c r="AI155" s="99"/>
      <c r="AJ155" s="99"/>
      <c r="AK155" s="99"/>
      <c r="AL155" s="99"/>
      <c r="AM155" s="99"/>
      <c r="AN155" s="99"/>
      <c r="AO155" s="99"/>
      <c r="AP155" s="99"/>
      <c r="AQ155" s="99"/>
      <c r="AR155" s="99"/>
      <c r="AS155" s="99"/>
      <c r="AT155" s="99"/>
      <c r="AU155" s="99"/>
      <c r="AV155" s="99"/>
      <c r="AW155" s="99"/>
      <c r="AX155" s="99"/>
      <c r="AY155" s="99"/>
      <c r="AZ155" s="99"/>
      <c r="BA155" s="75"/>
      <c r="BB155" s="75"/>
    </row>
    <row r="156" spans="1:61" ht="12.3" customHeight="1" thickBot="1" x14ac:dyDescent="0.25">
      <c r="B156" s="74"/>
      <c r="C156" s="463"/>
      <c r="D156" s="463"/>
      <c r="E156" s="463"/>
      <c r="F156" s="463"/>
      <c r="G156" s="463"/>
      <c r="H156" s="463"/>
      <c r="I156" s="463"/>
      <c r="J156" s="463"/>
      <c r="K156" s="463"/>
      <c r="L156" s="463"/>
      <c r="M156" s="463"/>
      <c r="N156" s="463"/>
      <c r="O156" s="463"/>
      <c r="P156" s="463"/>
      <c r="Q156" s="465"/>
      <c r="R156" s="465"/>
      <c r="S156" s="465"/>
      <c r="T156" s="465"/>
      <c r="U156" s="465"/>
      <c r="V156" s="465"/>
      <c r="W156" s="465"/>
      <c r="X156" s="465"/>
      <c r="Y156" s="466"/>
      <c r="Z156" s="466"/>
      <c r="AA156" s="466"/>
      <c r="AB156" s="466"/>
      <c r="AC156" s="74"/>
      <c r="AD156" s="99"/>
      <c r="AE156" s="99"/>
      <c r="AF156" s="99"/>
      <c r="AG156" s="99"/>
      <c r="AH156" s="99"/>
      <c r="AI156" s="99"/>
      <c r="AJ156" s="99"/>
      <c r="AK156" s="99"/>
      <c r="AL156" s="99"/>
      <c r="AM156" s="99"/>
      <c r="AN156" s="99"/>
      <c r="AO156" s="99"/>
      <c r="AP156" s="99"/>
      <c r="AQ156" s="99"/>
      <c r="AR156" s="99"/>
      <c r="AS156" s="99"/>
      <c r="AT156" s="99"/>
      <c r="AU156" s="99"/>
      <c r="AV156" s="99"/>
      <c r="AW156" s="99"/>
      <c r="AX156" s="99"/>
      <c r="AY156" s="99"/>
      <c r="AZ156" s="99"/>
      <c r="BA156" s="75"/>
      <c r="BB156" s="75"/>
    </row>
    <row r="157" spans="1:61" ht="12.3" customHeight="1" x14ac:dyDescent="0.2">
      <c r="A157" s="87"/>
      <c r="B157" s="87"/>
      <c r="C157" s="436" t="s">
        <v>62</v>
      </c>
      <c r="D157" s="437"/>
      <c r="E157" s="393" t="str">
        <f>C159</f>
        <v>田尾広美</v>
      </c>
      <c r="F157" s="316"/>
      <c r="G157" s="316"/>
      <c r="H157" s="394"/>
      <c r="I157" s="315" t="str">
        <f>C162</f>
        <v>谷本優花</v>
      </c>
      <c r="J157" s="316"/>
      <c r="K157" s="316"/>
      <c r="L157" s="394"/>
      <c r="M157" s="315" t="str">
        <f>C165</f>
        <v>唐澤優衣</v>
      </c>
      <c r="N157" s="316"/>
      <c r="O157" s="316"/>
      <c r="P157" s="394"/>
      <c r="Q157" s="315" t="str">
        <f>C168</f>
        <v>川上美優</v>
      </c>
      <c r="R157" s="316"/>
      <c r="S157" s="316"/>
      <c r="T157" s="394"/>
      <c r="U157" s="315" t="str">
        <f>C171</f>
        <v>長原芽美</v>
      </c>
      <c r="V157" s="316"/>
      <c r="W157" s="316"/>
      <c r="X157" s="317"/>
      <c r="Y157" s="342" t="s">
        <v>5</v>
      </c>
      <c r="Z157" s="343"/>
      <c r="AA157" s="343"/>
      <c r="AB157" s="344"/>
      <c r="AC157" s="145"/>
      <c r="AD157" s="345" t="s">
        <v>7</v>
      </c>
      <c r="AE157" s="346"/>
      <c r="AF157" s="345" t="s">
        <v>8</v>
      </c>
      <c r="AG157" s="347"/>
      <c r="AH157" s="346"/>
      <c r="AI157" s="348" t="s">
        <v>9</v>
      </c>
      <c r="AJ157" s="349"/>
      <c r="AK157" s="350"/>
      <c r="AL157" s="74"/>
      <c r="AM157" s="74"/>
      <c r="AN157" s="74"/>
      <c r="AO157" s="74"/>
      <c r="AP157" s="74"/>
      <c r="AY157" s="73"/>
      <c r="AZ157" s="73"/>
      <c r="BA157" s="73"/>
      <c r="BB157" s="73"/>
    </row>
    <row r="158" spans="1:61" ht="12.3" customHeight="1" thickBot="1" x14ac:dyDescent="0.25">
      <c r="A158" s="87"/>
      <c r="B158" s="87"/>
      <c r="C158" s="438"/>
      <c r="D158" s="439"/>
      <c r="E158" s="408" t="str">
        <f>C160</f>
        <v>今村百花</v>
      </c>
      <c r="F158" s="409"/>
      <c r="G158" s="409"/>
      <c r="H158" s="410"/>
      <c r="I158" s="411" t="str">
        <f>C163</f>
        <v>谷本花梨</v>
      </c>
      <c r="J158" s="409"/>
      <c r="K158" s="409"/>
      <c r="L158" s="410"/>
      <c r="M158" s="411" t="str">
        <f>C166</f>
        <v>辻のぞみ</v>
      </c>
      <c r="N158" s="409"/>
      <c r="O158" s="409"/>
      <c r="P158" s="410"/>
      <c r="Q158" s="411" t="str">
        <f>C169</f>
        <v>塩出亜紀</v>
      </c>
      <c r="R158" s="409"/>
      <c r="S158" s="409"/>
      <c r="T158" s="410"/>
      <c r="U158" s="411" t="str">
        <f>C172</f>
        <v>高橋善子</v>
      </c>
      <c r="V158" s="409"/>
      <c r="W158" s="409"/>
      <c r="X158" s="412"/>
      <c r="Y158" s="440" t="s">
        <v>6</v>
      </c>
      <c r="Z158" s="441"/>
      <c r="AA158" s="441"/>
      <c r="AB158" s="442"/>
      <c r="AC158" s="145"/>
      <c r="AD158" s="146" t="s">
        <v>10</v>
      </c>
      <c r="AE158" s="147" t="s">
        <v>11</v>
      </c>
      <c r="AF158" s="146" t="s">
        <v>4</v>
      </c>
      <c r="AG158" s="147" t="s">
        <v>12</v>
      </c>
      <c r="AH158" s="148" t="s">
        <v>13</v>
      </c>
      <c r="AI158" s="147" t="s">
        <v>4</v>
      </c>
      <c r="AJ158" s="147" t="s">
        <v>12</v>
      </c>
      <c r="AK158" s="148" t="s">
        <v>13</v>
      </c>
      <c r="AL158" s="74"/>
      <c r="AM158" s="74"/>
      <c r="AN158" s="74"/>
      <c r="AO158" s="74"/>
      <c r="AP158" s="74"/>
      <c r="AY158" s="73"/>
      <c r="AZ158" s="73"/>
      <c r="BA158" s="73"/>
      <c r="BB158" s="73"/>
    </row>
    <row r="159" spans="1:61" ht="12.3" customHeight="1" x14ac:dyDescent="0.15">
      <c r="A159" s="88"/>
      <c r="B159" s="88"/>
      <c r="C159" s="136" t="s">
        <v>127</v>
      </c>
      <c r="D159" s="199" t="s">
        <v>128</v>
      </c>
      <c r="E159" s="431"/>
      <c r="F159" s="432"/>
      <c r="G159" s="432"/>
      <c r="H159" s="433"/>
      <c r="I159" s="257">
        <v>0</v>
      </c>
      <c r="J159" s="258" t="str">
        <f>IF(I159="","","-")</f>
        <v>-</v>
      </c>
      <c r="K159" s="259">
        <v>21</v>
      </c>
      <c r="L159" s="443" t="str">
        <f>IF(I159&lt;&gt;"",IF(I159&gt;K159,IF(I160&gt;K160,"○",IF(I161&gt;K161,"○","×")),IF(I160&gt;K160,IF(I161&gt;K161,"○","×"),"×")),"")</f>
        <v>×</v>
      </c>
      <c r="M159" s="257">
        <v>0</v>
      </c>
      <c r="N159" s="258" t="str">
        <f t="shared" ref="N159:N164" si="32">IF(M159="","","-")</f>
        <v>-</v>
      </c>
      <c r="O159" s="259">
        <v>21</v>
      </c>
      <c r="P159" s="443" t="str">
        <f>IF(M159&lt;&gt;"",IF(M159&gt;O159,IF(M160&gt;O160,"○",IF(M161&gt;O161,"○","×")),IF(M160&gt;O160,IF(M161&gt;O161,"○","×"),"×")),"")</f>
        <v>×</v>
      </c>
      <c r="Q159" s="257">
        <v>0</v>
      </c>
      <c r="R159" s="258" t="str">
        <f t="shared" ref="R159:R167" si="33">IF(Q159="","","-")</f>
        <v>-</v>
      </c>
      <c r="S159" s="259">
        <v>21</v>
      </c>
      <c r="T159" s="443" t="str">
        <f>IF(Q159&lt;&gt;"",IF(Q159&gt;S159,IF(Q160&gt;S160,"○",IF(Q161&gt;S161,"○","×")),IF(Q160&gt;S160,IF(Q161&gt;S161,"○","×"),"×")),"")</f>
        <v>×</v>
      </c>
      <c r="U159" s="257">
        <v>0</v>
      </c>
      <c r="V159" s="258" t="str">
        <f t="shared" ref="V159:V170" si="34">IF(U159="","","-")</f>
        <v>-</v>
      </c>
      <c r="W159" s="259">
        <v>21</v>
      </c>
      <c r="X159" s="446" t="str">
        <f>IF(U159&lt;&gt;"",IF(U159&gt;W159,IF(U160&gt;W160,"○",IF(U161&gt;W161,"○","×")),IF(U160&gt;W160,IF(U161&gt;W161,"○","×"),"×")),"")</f>
        <v>×</v>
      </c>
      <c r="Y159" s="449" t="s">
        <v>205</v>
      </c>
      <c r="Z159" s="450"/>
      <c r="AA159" s="450"/>
      <c r="AB159" s="451"/>
      <c r="AC159" s="50"/>
      <c r="AD159" s="7"/>
      <c r="AE159" s="8"/>
      <c r="AF159" s="51"/>
      <c r="AG159" s="52"/>
      <c r="AH159" s="10"/>
      <c r="AI159" s="8"/>
      <c r="AJ159" s="8"/>
      <c r="AK159" s="10"/>
      <c r="AL159" s="74"/>
      <c r="AM159" s="74"/>
      <c r="AN159" s="74"/>
      <c r="AO159" s="74"/>
      <c r="AP159" s="74"/>
      <c r="AY159" s="73"/>
      <c r="AZ159" s="73"/>
      <c r="BA159" s="73"/>
      <c r="BB159" s="73"/>
    </row>
    <row r="160" spans="1:61" ht="12.3" customHeight="1" x14ac:dyDescent="0.15">
      <c r="A160" s="88"/>
      <c r="B160" s="88"/>
      <c r="C160" s="136" t="s">
        <v>129</v>
      </c>
      <c r="D160" s="199" t="s">
        <v>104</v>
      </c>
      <c r="E160" s="434"/>
      <c r="F160" s="355"/>
      <c r="G160" s="355"/>
      <c r="H160" s="424"/>
      <c r="I160" s="260">
        <v>0</v>
      </c>
      <c r="J160" s="261" t="str">
        <f>IF(I160="","","-")</f>
        <v>-</v>
      </c>
      <c r="K160" s="262">
        <v>21</v>
      </c>
      <c r="L160" s="444"/>
      <c r="M160" s="260">
        <v>0</v>
      </c>
      <c r="N160" s="261" t="str">
        <f t="shared" si="32"/>
        <v>-</v>
      </c>
      <c r="O160" s="263">
        <v>21</v>
      </c>
      <c r="P160" s="444"/>
      <c r="Q160" s="260">
        <v>0</v>
      </c>
      <c r="R160" s="261" t="str">
        <f t="shared" si="33"/>
        <v>-</v>
      </c>
      <c r="S160" s="263">
        <v>21</v>
      </c>
      <c r="T160" s="444"/>
      <c r="U160" s="260">
        <v>0</v>
      </c>
      <c r="V160" s="261" t="str">
        <f t="shared" si="34"/>
        <v>-</v>
      </c>
      <c r="W160" s="263">
        <v>21</v>
      </c>
      <c r="X160" s="447"/>
      <c r="Y160" s="452"/>
      <c r="Z160" s="453"/>
      <c r="AA160" s="453"/>
      <c r="AB160" s="454"/>
      <c r="AC160" s="50"/>
      <c r="AD160" s="7">
        <f>COUNTIF(E159:X161,"○")</f>
        <v>0</v>
      </c>
      <c r="AE160" s="8">
        <f>COUNTIF(E159:X161,"×")</f>
        <v>4</v>
      </c>
      <c r="AF160" s="51">
        <f>(IF((E159&gt;G159),1,0))+(IF((E160&gt;G160),1,0))+(IF((E161&gt;G161),1,0))+(IF((I159&gt;K159),1,0))+(IF((I160&gt;K160),1,0))+(IF((I161&gt;K161),1,0))+(IF((M159&gt;O159),1,0))+(IF((M160&gt;O160),1,0))+(IF((M161&gt;O161),1,0))+(IF((Q159&gt;S159),1,0))+(IF((Q160&gt;S160),1,0))+(IF((Q161&gt;S161),1,0))+(IF((U159&gt;W159),1,0))+(IF((U160&gt;W160),1,0))+(IF((U161&gt;W161),1,0))</f>
        <v>0</v>
      </c>
      <c r="AG160" s="52">
        <f>(IF((E159&lt;G159),1,0))+(IF((E160&lt;G160),1,0))+(IF((E161&lt;G161),1,0))+(IF((I159&lt;K159),1,0))+(IF((I160&lt;K160),1,0))+(IF((I161&lt;K161),1,0))+(IF((M159&lt;O159),1,0))+(IF((M160&lt;O160),1,0))+(IF((M161&lt;O161),1,0))+(IF((Q159&lt;S159),1,0))+(IF((Q160&lt;S160),1,0))+(IF((Q161&lt;S161),1,0))+(IF((U159&lt;W159),1,0))+(IF((U160&lt;W160),1,0))+(IF((U161&lt;W161),1,0))</f>
        <v>8</v>
      </c>
      <c r="AH160" s="53">
        <f>AF160-AG160</f>
        <v>-8</v>
      </c>
      <c r="AI160" s="8">
        <f>SUM(E159:E161,I159:I161,M159:M161,Q159:Q161,U159:U161)</f>
        <v>0</v>
      </c>
      <c r="AJ160" s="8">
        <f>SUM(G159:G161,K159:K161,O159:O161,S159:S161,W159:W161)</f>
        <v>168</v>
      </c>
      <c r="AK160" s="10">
        <f>AI160-AJ160</f>
        <v>-168</v>
      </c>
      <c r="AL160" s="74"/>
      <c r="AM160" s="74"/>
      <c r="AN160" s="74"/>
      <c r="AO160" s="74"/>
      <c r="AP160" s="74"/>
      <c r="AY160" s="73"/>
      <c r="AZ160" s="73"/>
      <c r="BA160" s="73"/>
      <c r="BB160" s="73"/>
    </row>
    <row r="161" spans="1:61" ht="12.3" customHeight="1" x14ac:dyDescent="0.15">
      <c r="A161" s="75"/>
      <c r="B161" s="75"/>
      <c r="C161" s="137"/>
      <c r="D161" s="200" t="s">
        <v>124</v>
      </c>
      <c r="E161" s="435"/>
      <c r="F161" s="426"/>
      <c r="G161" s="426"/>
      <c r="H161" s="427"/>
      <c r="I161" s="264"/>
      <c r="J161" s="265" t="str">
        <f>IF(I161="","","-")</f>
        <v/>
      </c>
      <c r="K161" s="266"/>
      <c r="L161" s="445"/>
      <c r="M161" s="264"/>
      <c r="N161" s="265" t="str">
        <f t="shared" si="32"/>
        <v/>
      </c>
      <c r="O161" s="266"/>
      <c r="P161" s="445"/>
      <c r="Q161" s="264"/>
      <c r="R161" s="265" t="str">
        <f t="shared" si="33"/>
        <v/>
      </c>
      <c r="S161" s="266"/>
      <c r="T161" s="445"/>
      <c r="U161" s="264"/>
      <c r="V161" s="265" t="str">
        <f t="shared" si="34"/>
        <v/>
      </c>
      <c r="W161" s="266"/>
      <c r="X161" s="448"/>
      <c r="Y161" s="14">
        <f>AD160</f>
        <v>0</v>
      </c>
      <c r="Z161" s="15" t="s">
        <v>14</v>
      </c>
      <c r="AA161" s="15">
        <f>AE160</f>
        <v>4</v>
      </c>
      <c r="AB161" s="16" t="s">
        <v>11</v>
      </c>
      <c r="AC161" s="50"/>
      <c r="AD161" s="7"/>
      <c r="AE161" s="8"/>
      <c r="AF161" s="51"/>
      <c r="AG161" s="52"/>
      <c r="AH161" s="10"/>
      <c r="AI161" s="8"/>
      <c r="AJ161" s="8"/>
      <c r="AK161" s="10"/>
      <c r="AL161" s="74"/>
      <c r="AM161" s="74"/>
      <c r="AN161" s="74"/>
      <c r="AO161" s="74"/>
      <c r="AP161" s="74"/>
      <c r="AY161" s="73"/>
      <c r="AZ161" s="73"/>
      <c r="BA161" s="73"/>
      <c r="BB161" s="73"/>
    </row>
    <row r="162" spans="1:61" ht="12.3" customHeight="1" x14ac:dyDescent="0.15">
      <c r="A162" s="88"/>
      <c r="B162" s="88"/>
      <c r="C162" s="136" t="s">
        <v>133</v>
      </c>
      <c r="D162" s="206" t="s">
        <v>34</v>
      </c>
      <c r="E162" s="267">
        <f>IF(K159="","",K159)</f>
        <v>21</v>
      </c>
      <c r="F162" s="268" t="str">
        <f t="shared" ref="F162:F173" si="35">IF(E162="","","-")</f>
        <v>-</v>
      </c>
      <c r="G162" s="269">
        <f>IF(I159="","",I159)</f>
        <v>0</v>
      </c>
      <c r="H162" s="428" t="str">
        <f>IF(L159="","",IF(L159="○","×",IF(L159="×","○")))</f>
        <v>○</v>
      </c>
      <c r="I162" s="351"/>
      <c r="J162" s="352"/>
      <c r="K162" s="352"/>
      <c r="L162" s="423"/>
      <c r="M162" s="32">
        <v>15</v>
      </c>
      <c r="N162" s="33" t="str">
        <f t="shared" si="32"/>
        <v>-</v>
      </c>
      <c r="O162" s="34">
        <v>21</v>
      </c>
      <c r="P162" s="413" t="str">
        <f>IF(M162&lt;&gt;"",IF(M162&gt;O162,IF(M163&gt;O163,"○",IF(M164&gt;O164,"○","×")),IF(M163&gt;O163,IF(M164&gt;O164,"○","×"),"×")),"")</f>
        <v>×</v>
      </c>
      <c r="Q162" s="54">
        <v>11</v>
      </c>
      <c r="R162" s="44" t="str">
        <f t="shared" si="33"/>
        <v>-</v>
      </c>
      <c r="S162" s="55">
        <v>21</v>
      </c>
      <c r="T162" s="413" t="str">
        <f>IF(Q162&lt;&gt;"",IF(Q162&gt;S162,IF(Q163&gt;S163,"○",IF(Q164&gt;S164,"○","×")),IF(Q163&gt;S163,IF(Q164&gt;S164,"○","×"),"×")),"")</f>
        <v>×</v>
      </c>
      <c r="U162" s="54">
        <v>13</v>
      </c>
      <c r="V162" s="44" t="str">
        <f t="shared" si="34"/>
        <v>-</v>
      </c>
      <c r="W162" s="55">
        <v>21</v>
      </c>
      <c r="X162" s="416" t="str">
        <f>IF(U162&lt;&gt;"",IF(U162&gt;W162,IF(U163&gt;W163,"○",IF(U164&gt;W164,"○","×")),IF(U163&gt;W163,IF(U164&gt;W164,"○","×"),"×")),"")</f>
        <v>×</v>
      </c>
      <c r="Y162" s="309" t="s">
        <v>210</v>
      </c>
      <c r="Z162" s="340"/>
      <c r="AA162" s="340"/>
      <c r="AB162" s="341"/>
      <c r="AC162" s="50"/>
      <c r="AD162" s="20"/>
      <c r="AE162" s="21"/>
      <c r="AF162" s="56"/>
      <c r="AG162" s="57"/>
      <c r="AH162" s="22"/>
      <c r="AI162" s="21"/>
      <c r="AJ162" s="21"/>
      <c r="AK162" s="22"/>
      <c r="AL162" s="74"/>
      <c r="AM162" s="74"/>
      <c r="AN162" s="179" t="s">
        <v>181</v>
      </c>
      <c r="AO162" s="179"/>
      <c r="AP162" s="180"/>
      <c r="AQ162" s="180"/>
      <c r="AR162" s="180"/>
      <c r="AS162" s="180"/>
      <c r="AT162" s="180"/>
      <c r="AU162" s="180"/>
      <c r="AV162" s="180"/>
      <c r="AW162" s="181"/>
      <c r="AX162" s="181"/>
      <c r="AY162" s="181"/>
      <c r="AZ162" s="181"/>
      <c r="BA162" s="181"/>
      <c r="BB162" s="181"/>
    </row>
    <row r="163" spans="1:61" ht="12.3" customHeight="1" x14ac:dyDescent="0.15">
      <c r="A163" s="88"/>
      <c r="B163" s="88"/>
      <c r="C163" s="136" t="s">
        <v>134</v>
      </c>
      <c r="D163" s="199" t="s">
        <v>135</v>
      </c>
      <c r="E163" s="271">
        <f>IF(K160="","",K160)</f>
        <v>21</v>
      </c>
      <c r="F163" s="261" t="str">
        <f t="shared" si="35"/>
        <v>-</v>
      </c>
      <c r="G163" s="272">
        <f>IF(I160="","",I160)</f>
        <v>0</v>
      </c>
      <c r="H163" s="429" t="str">
        <f>IF(J160="","",J160)</f>
        <v>-</v>
      </c>
      <c r="I163" s="354"/>
      <c r="J163" s="355"/>
      <c r="K163" s="355"/>
      <c r="L163" s="424"/>
      <c r="M163" s="32">
        <v>15</v>
      </c>
      <c r="N163" s="33" t="str">
        <f t="shared" si="32"/>
        <v>-</v>
      </c>
      <c r="O163" s="34">
        <v>21</v>
      </c>
      <c r="P163" s="414"/>
      <c r="Q163" s="32">
        <v>21</v>
      </c>
      <c r="R163" s="33" t="str">
        <f t="shared" si="33"/>
        <v>-</v>
      </c>
      <c r="S163" s="34">
        <v>11</v>
      </c>
      <c r="T163" s="414"/>
      <c r="U163" s="32">
        <v>15</v>
      </c>
      <c r="V163" s="33" t="str">
        <f t="shared" si="34"/>
        <v>-</v>
      </c>
      <c r="W163" s="34">
        <v>21</v>
      </c>
      <c r="X163" s="369"/>
      <c r="Y163" s="312"/>
      <c r="Z163" s="313"/>
      <c r="AA163" s="313"/>
      <c r="AB163" s="314"/>
      <c r="AC163" s="50"/>
      <c r="AD163" s="7">
        <f>COUNTIF(E162:X164,"○")</f>
        <v>1</v>
      </c>
      <c r="AE163" s="8">
        <f>COUNTIF(E162:X164,"×")</f>
        <v>3</v>
      </c>
      <c r="AF163" s="51">
        <f>(IF((E162&gt;G162),1,0))+(IF((E163&gt;G163),1,0))+(IF((E164&gt;G164),1,0))+(IF((I162&gt;K162),1,0))+(IF((I163&gt;K163),1,0))+(IF((I164&gt;K164),1,0))+(IF((M162&gt;O162),1,0))+(IF((M163&gt;O163),1,0))+(IF((M164&gt;O164),1,0))+(IF((Q162&gt;S162),1,0))+(IF((Q163&gt;S163),1,0))+(IF((Q164&gt;S164),1,0))+(IF((U162&gt;W162),1,0))+(IF((U163&gt;W163),1,0))+(IF((U164&gt;W164),1,0))</f>
        <v>3</v>
      </c>
      <c r="AG163" s="52">
        <f>(IF((E162&lt;G162),1,0))+(IF((E163&lt;G163),1,0))+(IF((E164&lt;G164),1,0))+(IF((I162&lt;K162),1,0))+(IF((I163&lt;K163),1,0))+(IF((I164&lt;K164),1,0))+(IF((M162&lt;O162),1,0))+(IF((M163&lt;O163),1,0))+(IF((M164&lt;O164),1,0))+(IF((Q162&lt;S162),1,0))+(IF((Q163&lt;S163),1,0))+(IF((Q164&lt;S164),1,0))+(IF((U162&lt;W162),1,0))+(IF((U163&lt;W163),1,0))+(IF((U164&lt;W164),1,0))</f>
        <v>6</v>
      </c>
      <c r="AH163" s="53">
        <f>AF163-AG163</f>
        <v>-3</v>
      </c>
      <c r="AI163" s="8">
        <f>SUM(E162:E164,I162:I164,M162:M164,Q162:Q164,U162:U164)</f>
        <v>142</v>
      </c>
      <c r="AJ163" s="8">
        <f>SUM(G162:G164,K162:K164,O162:O164,S162:S164,W162:W164)</f>
        <v>137</v>
      </c>
      <c r="AK163" s="10">
        <f>AI163-AJ163</f>
        <v>5</v>
      </c>
      <c r="AL163" s="74"/>
      <c r="AM163" s="74"/>
      <c r="AN163" s="335" t="s">
        <v>196</v>
      </c>
      <c r="AO163" s="336"/>
      <c r="AP163" s="336"/>
      <c r="AQ163" s="336"/>
      <c r="AR163" s="336"/>
      <c r="AS163" s="336"/>
      <c r="AT163" s="336" t="s">
        <v>30</v>
      </c>
      <c r="AU163" s="336"/>
      <c r="AV163" s="336"/>
      <c r="AW163" s="336"/>
      <c r="AX163" s="336"/>
      <c r="AY163" s="336"/>
      <c r="AZ163" s="336"/>
      <c r="BA163" s="337"/>
      <c r="BB163" s="73"/>
    </row>
    <row r="164" spans="1:61" ht="12.3" customHeight="1" x14ac:dyDescent="0.15">
      <c r="A164" s="75"/>
      <c r="B164" s="75"/>
      <c r="C164" s="137"/>
      <c r="D164" s="207" t="s">
        <v>124</v>
      </c>
      <c r="E164" s="274" t="str">
        <f>IF(K161="","",K161)</f>
        <v/>
      </c>
      <c r="F164" s="261" t="str">
        <f t="shared" si="35"/>
        <v/>
      </c>
      <c r="G164" s="275" t="str">
        <f>IF(I161="","",I161)</f>
        <v/>
      </c>
      <c r="H164" s="430" t="str">
        <f>IF(J161="","",J161)</f>
        <v/>
      </c>
      <c r="I164" s="425"/>
      <c r="J164" s="426"/>
      <c r="K164" s="426"/>
      <c r="L164" s="427"/>
      <c r="M164" s="38"/>
      <c r="N164" s="33" t="str">
        <f t="shared" si="32"/>
        <v/>
      </c>
      <c r="O164" s="39"/>
      <c r="P164" s="415"/>
      <c r="Q164" s="38">
        <v>10</v>
      </c>
      <c r="R164" s="40" t="str">
        <f t="shared" si="33"/>
        <v>-</v>
      </c>
      <c r="S164" s="39">
        <v>21</v>
      </c>
      <c r="T164" s="415"/>
      <c r="U164" s="38"/>
      <c r="V164" s="40" t="str">
        <f t="shared" si="34"/>
        <v/>
      </c>
      <c r="W164" s="39"/>
      <c r="X164" s="417"/>
      <c r="Y164" s="14">
        <f>AD163</f>
        <v>1</v>
      </c>
      <c r="Z164" s="15" t="s">
        <v>14</v>
      </c>
      <c r="AA164" s="15">
        <f>AE163</f>
        <v>3</v>
      </c>
      <c r="AB164" s="16" t="s">
        <v>11</v>
      </c>
      <c r="AC164" s="50"/>
      <c r="AD164" s="23"/>
      <c r="AE164" s="24"/>
      <c r="AF164" s="58"/>
      <c r="AG164" s="59"/>
      <c r="AH164" s="28"/>
      <c r="AI164" s="24"/>
      <c r="AJ164" s="24"/>
      <c r="AK164" s="28"/>
      <c r="AL164" s="74"/>
      <c r="AM164" s="74"/>
      <c r="AN164" s="338" t="s">
        <v>236</v>
      </c>
      <c r="AO164" s="339"/>
      <c r="AP164" s="339"/>
      <c r="AQ164" s="339"/>
      <c r="AR164" s="339"/>
      <c r="AS164" s="339"/>
      <c r="AT164" s="339" t="s">
        <v>30</v>
      </c>
      <c r="AU164" s="339"/>
      <c r="AV164" s="339"/>
      <c r="AW164" s="339"/>
      <c r="AX164" s="339"/>
      <c r="AY164" s="339"/>
      <c r="AZ164" s="339"/>
      <c r="BA164" s="371"/>
      <c r="BB164" s="73"/>
    </row>
    <row r="165" spans="1:61" ht="12.3" customHeight="1" x14ac:dyDescent="0.15">
      <c r="A165" s="88"/>
      <c r="B165" s="88"/>
      <c r="C165" s="138" t="s">
        <v>136</v>
      </c>
      <c r="D165" s="199" t="s">
        <v>137</v>
      </c>
      <c r="E165" s="271">
        <f>IF(O159="","",O159)</f>
        <v>21</v>
      </c>
      <c r="F165" s="268" t="str">
        <f t="shared" si="35"/>
        <v>-</v>
      </c>
      <c r="G165" s="272">
        <f>IF(M159="","",M159)</f>
        <v>0</v>
      </c>
      <c r="H165" s="270" t="str">
        <f>IF(P159="","",IF(P159="○","×",IF(P159="×","○")))</f>
        <v>○</v>
      </c>
      <c r="I165" s="45">
        <f>IF(O162="","",O162)</f>
        <v>21</v>
      </c>
      <c r="J165" s="33" t="str">
        <f t="shared" ref="J165:J173" si="36">IF(I165="","","-")</f>
        <v>-</v>
      </c>
      <c r="K165" s="1">
        <f>IF(M162="","",M162)</f>
        <v>15</v>
      </c>
      <c r="L165" s="218" t="str">
        <f>IF(P162="","",IF(P162="○","×",IF(P162="×","○")))</f>
        <v>○</v>
      </c>
      <c r="M165" s="351"/>
      <c r="N165" s="352"/>
      <c r="O165" s="352"/>
      <c r="P165" s="423"/>
      <c r="Q165" s="32">
        <v>18</v>
      </c>
      <c r="R165" s="33" t="str">
        <f t="shared" si="33"/>
        <v>-</v>
      </c>
      <c r="S165" s="34">
        <v>21</v>
      </c>
      <c r="T165" s="413" t="str">
        <f>IF(Q165&lt;&gt;"",IF(Q165&gt;S165,IF(Q166&gt;S166,"○",IF(Q167&gt;S167,"○","×")),IF(Q166&gt;S166,IF(Q167&gt;S167,"○","×"),"×")),"")</f>
        <v>×</v>
      </c>
      <c r="U165" s="32">
        <v>15</v>
      </c>
      <c r="V165" s="33" t="str">
        <f t="shared" si="34"/>
        <v>-</v>
      </c>
      <c r="W165" s="34">
        <v>21</v>
      </c>
      <c r="X165" s="416" t="str">
        <f>IF(U165&lt;&gt;"",IF(U165&gt;W165,IF(U166&gt;W166,"○",IF(U167&gt;W167,"○","×")),IF(U166&gt;W166,IF(U167&gt;W167,"○","×"),"×")),"")</f>
        <v>×</v>
      </c>
      <c r="Y165" s="309" t="s">
        <v>209</v>
      </c>
      <c r="Z165" s="340"/>
      <c r="AA165" s="340"/>
      <c r="AB165" s="341"/>
      <c r="AC165" s="50"/>
      <c r="AD165" s="7"/>
      <c r="AE165" s="8"/>
      <c r="AF165" s="51"/>
      <c r="AG165" s="52"/>
      <c r="AH165" s="10"/>
      <c r="AI165" s="8"/>
      <c r="AJ165" s="8"/>
      <c r="AK165" s="10"/>
      <c r="AL165" s="74"/>
      <c r="AM165" s="74"/>
      <c r="AN165" s="179"/>
      <c r="AO165" s="179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</row>
    <row r="166" spans="1:61" ht="12.3" customHeight="1" x14ac:dyDescent="0.2">
      <c r="A166" s="88"/>
      <c r="B166" s="88"/>
      <c r="C166" s="138" t="s">
        <v>138</v>
      </c>
      <c r="D166" s="199" t="s">
        <v>139</v>
      </c>
      <c r="E166" s="271">
        <f>IF(O160="","",O160)</f>
        <v>21</v>
      </c>
      <c r="F166" s="261" t="str">
        <f t="shared" si="35"/>
        <v>-</v>
      </c>
      <c r="G166" s="272">
        <f>IF(M160="","",M160)</f>
        <v>0</v>
      </c>
      <c r="H166" s="273" t="str">
        <f>IF(J163="","",J163)</f>
        <v/>
      </c>
      <c r="I166" s="45">
        <f>IF(O163="","",O163)</f>
        <v>21</v>
      </c>
      <c r="J166" s="33" t="str">
        <f t="shared" si="36"/>
        <v>-</v>
      </c>
      <c r="K166" s="1">
        <f>IF(M163="","",M163)</f>
        <v>15</v>
      </c>
      <c r="L166" s="219" t="str">
        <f>IF(N163="","",N163)</f>
        <v>-</v>
      </c>
      <c r="M166" s="354"/>
      <c r="N166" s="355"/>
      <c r="O166" s="355"/>
      <c r="P166" s="424"/>
      <c r="Q166" s="32">
        <v>14</v>
      </c>
      <c r="R166" s="33" t="str">
        <f t="shared" si="33"/>
        <v>-</v>
      </c>
      <c r="S166" s="34">
        <v>21</v>
      </c>
      <c r="T166" s="414"/>
      <c r="U166" s="32">
        <v>23</v>
      </c>
      <c r="V166" s="33" t="str">
        <f t="shared" si="34"/>
        <v>-</v>
      </c>
      <c r="W166" s="34">
        <v>25</v>
      </c>
      <c r="X166" s="369"/>
      <c r="Y166" s="312"/>
      <c r="Z166" s="313"/>
      <c r="AA166" s="313"/>
      <c r="AB166" s="314"/>
      <c r="AC166" s="50"/>
      <c r="AD166" s="7">
        <f>COUNTIF(E165:X167,"○")</f>
        <v>2</v>
      </c>
      <c r="AE166" s="8">
        <f>COUNTIF(E165:X167,"×")</f>
        <v>2</v>
      </c>
      <c r="AF166" s="51">
        <f>(IF((E165&gt;G165),1,0))+(IF((E166&gt;G166),1,0))+(IF((E167&gt;G167),1,0))+(IF((I165&gt;K165),1,0))+(IF((I166&gt;K166),1,0))+(IF((I167&gt;K167),1,0))+(IF((M165&gt;O165),1,0))+(IF((M166&gt;O166),1,0))+(IF((M167&gt;O167),1,0))+(IF((Q165&gt;S165),1,0))+(IF((Q166&gt;S166),1,0))+(IF((Q167&gt;S167),1,0))+(IF((U165&gt;W165),1,0))+(IF((U166&gt;W166),1,0))+(IF((U167&gt;W167),1,0))</f>
        <v>4</v>
      </c>
      <c r="AG166" s="52">
        <f>(IF((E165&lt;G165),1,0))+(IF((E166&lt;G166),1,0))+(IF((E167&lt;G167),1,0))+(IF((I165&lt;K165),1,0))+(IF((I166&lt;K166),1,0))+(IF((I167&lt;K167),1,0))+(IF((M165&lt;O165),1,0))+(IF((M166&lt;O166),1,0))+(IF((M167&lt;O167),1,0))+(IF((Q165&lt;S165),1,0))+(IF((Q166&lt;S166),1,0))+(IF((Q167&lt;S167),1,0))+(IF((U165&lt;W165),1,0))+(IF((U166&lt;W166),1,0))+(IF((U167&lt;W167),1,0))</f>
        <v>4</v>
      </c>
      <c r="AH166" s="53">
        <f>AF166-AG166</f>
        <v>0</v>
      </c>
      <c r="AI166" s="8">
        <f>SUM(E165:E167,I165:I167,M165:M167,Q165:Q167,U165:U167)</f>
        <v>154</v>
      </c>
      <c r="AJ166" s="8">
        <f>SUM(G165:G167,K165:K167,O165:O167,S165:S167,W165:W167)</f>
        <v>118</v>
      </c>
      <c r="AK166" s="10">
        <f>AI166-AJ166</f>
        <v>36</v>
      </c>
      <c r="AL166" s="74"/>
      <c r="AM166" s="74"/>
      <c r="AN166" s="182" t="s">
        <v>55</v>
      </c>
      <c r="AO166" s="182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</row>
    <row r="167" spans="1:61" ht="12.3" customHeight="1" x14ac:dyDescent="0.15">
      <c r="A167" s="75"/>
      <c r="B167" s="75"/>
      <c r="C167" s="137"/>
      <c r="D167" s="200" t="s">
        <v>124</v>
      </c>
      <c r="E167" s="271" t="str">
        <f>IF(O161="","",O161)</f>
        <v/>
      </c>
      <c r="F167" s="261" t="str">
        <f t="shared" si="35"/>
        <v/>
      </c>
      <c r="G167" s="272" t="str">
        <f>IF(M161="","",M161)</f>
        <v/>
      </c>
      <c r="H167" s="273" t="str">
        <f>IF(J164="","",J164)</f>
        <v/>
      </c>
      <c r="I167" s="45" t="str">
        <f>IF(O164="","",O164)</f>
        <v/>
      </c>
      <c r="J167" s="33" t="str">
        <f t="shared" si="36"/>
        <v/>
      </c>
      <c r="K167" s="1" t="str">
        <f>IF(M164="","",M164)</f>
        <v/>
      </c>
      <c r="L167" s="219" t="str">
        <f>IF(N164="","",N164)</f>
        <v/>
      </c>
      <c r="M167" s="425"/>
      <c r="N167" s="426"/>
      <c r="O167" s="426"/>
      <c r="P167" s="427"/>
      <c r="Q167" s="32"/>
      <c r="R167" s="33" t="str">
        <f t="shared" si="33"/>
        <v/>
      </c>
      <c r="S167" s="34"/>
      <c r="T167" s="415"/>
      <c r="U167" s="32"/>
      <c r="V167" s="33" t="str">
        <f t="shared" si="34"/>
        <v/>
      </c>
      <c r="W167" s="34"/>
      <c r="X167" s="417"/>
      <c r="Y167" s="14">
        <f>AD166</f>
        <v>2</v>
      </c>
      <c r="Z167" s="15" t="s">
        <v>14</v>
      </c>
      <c r="AA167" s="15">
        <f>AE166</f>
        <v>2</v>
      </c>
      <c r="AB167" s="16" t="s">
        <v>11</v>
      </c>
      <c r="AC167" s="50"/>
      <c r="AD167" s="7"/>
      <c r="AE167" s="8"/>
      <c r="AF167" s="51"/>
      <c r="AG167" s="52"/>
      <c r="AH167" s="10"/>
      <c r="AI167" s="8"/>
      <c r="AJ167" s="8"/>
      <c r="AK167" s="10"/>
      <c r="AL167" s="74"/>
      <c r="AM167" s="74"/>
      <c r="AN167" s="335" t="s">
        <v>237</v>
      </c>
      <c r="AO167" s="336"/>
      <c r="AP167" s="336"/>
      <c r="AQ167" s="336"/>
      <c r="AR167" s="336"/>
      <c r="AS167" s="336"/>
      <c r="AT167" s="336" t="s">
        <v>30</v>
      </c>
      <c r="AU167" s="336"/>
      <c r="AV167" s="336"/>
      <c r="AW167" s="336"/>
      <c r="AX167" s="336"/>
      <c r="AY167" s="336"/>
      <c r="AZ167" s="336"/>
      <c r="BA167" s="337"/>
      <c r="BB167" s="73"/>
    </row>
    <row r="168" spans="1:61" ht="12.3" customHeight="1" x14ac:dyDescent="0.15">
      <c r="A168" s="88"/>
      <c r="B168" s="88"/>
      <c r="C168" s="136" t="s">
        <v>130</v>
      </c>
      <c r="D168" s="206" t="s">
        <v>30</v>
      </c>
      <c r="E168" s="267">
        <f>IF(S159="","",S159)</f>
        <v>21</v>
      </c>
      <c r="F168" s="268" t="str">
        <f t="shared" si="35"/>
        <v>-</v>
      </c>
      <c r="G168" s="269">
        <f>IF(Q159="","",Q159)</f>
        <v>0</v>
      </c>
      <c r="H168" s="270" t="str">
        <f>IF(T159="","",IF(T159="○","×",IF(T159="×","○")))</f>
        <v>○</v>
      </c>
      <c r="I168" s="46">
        <f>IF(S162="","",S162)</f>
        <v>21</v>
      </c>
      <c r="J168" s="44" t="str">
        <f t="shared" si="36"/>
        <v>-</v>
      </c>
      <c r="K168" s="3">
        <f>IF(Q162="","",Q162)</f>
        <v>11</v>
      </c>
      <c r="L168" s="218" t="str">
        <f>IF(T162="","",IF(T162="○","×",IF(T162="×","○")))</f>
        <v>○</v>
      </c>
      <c r="M168" s="3">
        <f>IF(S165="","",S165)</f>
        <v>21</v>
      </c>
      <c r="N168" s="44" t="str">
        <f t="shared" ref="N168:N173" si="37">IF(M168="","","-")</f>
        <v>-</v>
      </c>
      <c r="O168" s="3">
        <f>IF(Q165="","",Q165)</f>
        <v>18</v>
      </c>
      <c r="P168" s="218" t="str">
        <f>IF(T165="","",IF(T165="○","×",IF(T165="×","○")))</f>
        <v>○</v>
      </c>
      <c r="Q168" s="351"/>
      <c r="R168" s="352"/>
      <c r="S168" s="352"/>
      <c r="T168" s="423"/>
      <c r="U168" s="54">
        <v>21</v>
      </c>
      <c r="V168" s="44" t="str">
        <f t="shared" si="34"/>
        <v>-</v>
      </c>
      <c r="W168" s="55">
        <v>16</v>
      </c>
      <c r="X168" s="416" t="str">
        <f>IF(U168&lt;&gt;"",IF(U168&gt;W168,IF(U169&gt;W169,"○",IF(U170&gt;W170,"○","×")),IF(U169&gt;W169,IF(U170&gt;W170,"○","×"),"×")),"")</f>
        <v>○</v>
      </c>
      <c r="Y168" s="309" t="s">
        <v>206</v>
      </c>
      <c r="Z168" s="340"/>
      <c r="AA168" s="340"/>
      <c r="AB168" s="341"/>
      <c r="AC168" s="50"/>
      <c r="AD168" s="20"/>
      <c r="AE168" s="21"/>
      <c r="AF168" s="56"/>
      <c r="AG168" s="57"/>
      <c r="AH168" s="22"/>
      <c r="AI168" s="21"/>
      <c r="AJ168" s="21"/>
      <c r="AK168" s="22"/>
      <c r="AL168" s="74"/>
      <c r="AM168" s="74"/>
      <c r="AN168" s="338" t="s">
        <v>197</v>
      </c>
      <c r="AO168" s="339"/>
      <c r="AP168" s="339"/>
      <c r="AQ168" s="339"/>
      <c r="AR168" s="339"/>
      <c r="AS168" s="339"/>
      <c r="AT168" s="339" t="s">
        <v>30</v>
      </c>
      <c r="AU168" s="339"/>
      <c r="AV168" s="339"/>
      <c r="AW168" s="339"/>
      <c r="AX168" s="339"/>
      <c r="AY168" s="339"/>
      <c r="AZ168" s="339"/>
      <c r="BA168" s="371"/>
      <c r="BB168" s="73"/>
    </row>
    <row r="169" spans="1:61" ht="12.3" customHeight="1" x14ac:dyDescent="0.15">
      <c r="A169" s="88"/>
      <c r="B169" s="88"/>
      <c r="C169" s="136" t="s">
        <v>131</v>
      </c>
      <c r="D169" s="199" t="s">
        <v>30</v>
      </c>
      <c r="E169" s="271">
        <f>IF(S160="","",S160)</f>
        <v>21</v>
      </c>
      <c r="F169" s="261" t="str">
        <f t="shared" si="35"/>
        <v>-</v>
      </c>
      <c r="G169" s="272">
        <f>IF(Q160="","",Q160)</f>
        <v>0</v>
      </c>
      <c r="H169" s="273" t="str">
        <f>IF(J166="","",J166)</f>
        <v>-</v>
      </c>
      <c r="I169" s="45">
        <f>IF(S163="","",S163)</f>
        <v>11</v>
      </c>
      <c r="J169" s="33" t="str">
        <f t="shared" si="36"/>
        <v>-</v>
      </c>
      <c r="K169" s="1">
        <f>IF(Q163="","",Q163)</f>
        <v>21</v>
      </c>
      <c r="L169" s="219" t="str">
        <f>IF(N166="","",N166)</f>
        <v/>
      </c>
      <c r="M169" s="1">
        <f>IF(S166="","",S166)</f>
        <v>21</v>
      </c>
      <c r="N169" s="33" t="str">
        <f t="shared" si="37"/>
        <v>-</v>
      </c>
      <c r="O169" s="1">
        <f>IF(Q166="","",Q166)</f>
        <v>14</v>
      </c>
      <c r="P169" s="219" t="str">
        <f>IF(R166="","",R166)</f>
        <v>-</v>
      </c>
      <c r="Q169" s="354"/>
      <c r="R169" s="355"/>
      <c r="S169" s="355"/>
      <c r="T169" s="424"/>
      <c r="U169" s="32">
        <v>21</v>
      </c>
      <c r="V169" s="33" t="str">
        <f t="shared" si="34"/>
        <v>-</v>
      </c>
      <c r="W169" s="34">
        <v>17</v>
      </c>
      <c r="X169" s="369"/>
      <c r="Y169" s="312"/>
      <c r="Z169" s="313"/>
      <c r="AA169" s="313"/>
      <c r="AB169" s="314"/>
      <c r="AC169" s="50"/>
      <c r="AD169" s="7">
        <f>COUNTIF(E168:X170,"○")</f>
        <v>4</v>
      </c>
      <c r="AE169" s="8">
        <f>COUNTIF(E168:X170,"×")</f>
        <v>0</v>
      </c>
      <c r="AF169" s="51">
        <f>(IF((E168&gt;G168),1,0))+(IF((E169&gt;G169),1,0))+(IF((E170&gt;G170),1,0))+(IF((I168&gt;K168),1,0))+(IF((I169&gt;K169),1,0))+(IF((I170&gt;K170),1,0))+(IF((M168&gt;O168),1,0))+(IF((M169&gt;O169),1,0))+(IF((M170&gt;O170),1,0))+(IF((Q168&gt;S168),1,0))+(IF((Q169&gt;S169),1,0))+(IF((Q170&gt;S170),1,0))+(IF((U168&gt;W168),1,0))+(IF((U169&gt;W169),1,0))+(IF((U170&gt;W170),1,0))</f>
        <v>8</v>
      </c>
      <c r="AG169" s="52">
        <f>(IF((E168&lt;G168),1,0))+(IF((E169&lt;G169),1,0))+(IF((E170&lt;G170),1,0))+(IF((I168&lt;K168),1,0))+(IF((I169&lt;K169),1,0))+(IF((I170&lt;K170),1,0))+(IF((M168&lt;O168),1,0))+(IF((M169&lt;O169),1,0))+(IF((M170&lt;O170),1,0))+(IF((Q168&lt;S168),1,0))+(IF((Q169&lt;S169),1,0))+(IF((Q170&lt;S170),1,0))+(IF((U168&lt;W168),1,0))+(IF((U169&lt;W169),1,0))+(IF((U170&lt;W170),1,0))</f>
        <v>1</v>
      </c>
      <c r="AH169" s="53">
        <f>AF169-AG169</f>
        <v>7</v>
      </c>
      <c r="AI169" s="8">
        <f>SUM(E168:E170,I168:I170,M168:M170,Q168:Q170,U168:U170)</f>
        <v>179</v>
      </c>
      <c r="AJ169" s="8">
        <f>SUM(G168:G170,K168:K170,O168:O170,S168:S170,W168:W170)</f>
        <v>107</v>
      </c>
      <c r="AK169" s="10">
        <f>AI169-AJ169</f>
        <v>72</v>
      </c>
      <c r="AL169" s="74"/>
      <c r="AM169" s="74"/>
      <c r="AN169" s="74"/>
      <c r="AO169" s="74"/>
      <c r="AP169" s="74"/>
      <c r="AY169" s="73"/>
      <c r="AZ169" s="73"/>
      <c r="BA169" s="73"/>
      <c r="BB169" s="73"/>
    </row>
    <row r="170" spans="1:61" ht="12.3" customHeight="1" x14ac:dyDescent="0.15">
      <c r="A170" s="75"/>
      <c r="B170" s="75"/>
      <c r="C170" s="138"/>
      <c r="D170" s="200" t="s">
        <v>68</v>
      </c>
      <c r="E170" s="271" t="str">
        <f>IF(S161="","",S161)</f>
        <v/>
      </c>
      <c r="F170" s="261" t="str">
        <f t="shared" si="35"/>
        <v/>
      </c>
      <c r="G170" s="272" t="str">
        <f>IF(Q161="","",Q161)</f>
        <v/>
      </c>
      <c r="H170" s="273" t="str">
        <f>IF(J167="","",J167)</f>
        <v/>
      </c>
      <c r="I170" s="45">
        <f>IF(S164="","",S164)</f>
        <v>21</v>
      </c>
      <c r="J170" s="33" t="str">
        <f t="shared" si="36"/>
        <v>-</v>
      </c>
      <c r="K170" s="1">
        <f>IF(Q164="","",Q164)</f>
        <v>10</v>
      </c>
      <c r="L170" s="219" t="str">
        <f>IF(N167="","",N167)</f>
        <v/>
      </c>
      <c r="M170" s="1" t="str">
        <f>IF(S167="","",S167)</f>
        <v/>
      </c>
      <c r="N170" s="33" t="str">
        <f t="shared" si="37"/>
        <v/>
      </c>
      <c r="O170" s="1" t="str">
        <f>IF(Q167="","",Q167)</f>
        <v/>
      </c>
      <c r="P170" s="219" t="str">
        <f>IF(R167="","",R167)</f>
        <v/>
      </c>
      <c r="Q170" s="425"/>
      <c r="R170" s="426"/>
      <c r="S170" s="426"/>
      <c r="T170" s="427"/>
      <c r="U170" s="32"/>
      <c r="V170" s="33" t="str">
        <f t="shared" si="34"/>
        <v/>
      </c>
      <c r="W170" s="34"/>
      <c r="X170" s="417"/>
      <c r="Y170" s="14">
        <f>AD169</f>
        <v>4</v>
      </c>
      <c r="Z170" s="15" t="s">
        <v>14</v>
      </c>
      <c r="AA170" s="15">
        <f>AE169</f>
        <v>0</v>
      </c>
      <c r="AB170" s="16" t="s">
        <v>11</v>
      </c>
      <c r="AC170" s="50"/>
      <c r="AD170" s="23"/>
      <c r="AE170" s="24"/>
      <c r="AF170" s="58"/>
      <c r="AG170" s="59"/>
      <c r="AH170" s="28"/>
      <c r="AI170" s="24"/>
      <c r="AJ170" s="24"/>
      <c r="AK170" s="28"/>
      <c r="AL170" s="74"/>
      <c r="AM170" s="74"/>
      <c r="AN170" s="74"/>
      <c r="AO170" s="74"/>
      <c r="AP170" s="74"/>
      <c r="AY170" s="73"/>
      <c r="AZ170" s="73"/>
      <c r="BA170" s="73"/>
      <c r="BB170" s="73"/>
      <c r="BC170" s="73"/>
      <c r="BD170" s="73"/>
      <c r="BE170" s="73"/>
      <c r="BF170" s="73"/>
      <c r="BG170" s="73"/>
      <c r="BH170" s="73"/>
      <c r="BI170" s="73"/>
    </row>
    <row r="171" spans="1:61" ht="12.3" customHeight="1" x14ac:dyDescent="0.15">
      <c r="C171" s="139" t="s">
        <v>132</v>
      </c>
      <c r="D171" s="208" t="s">
        <v>30</v>
      </c>
      <c r="E171" s="267">
        <f>IF(W159="","",W159)</f>
        <v>21</v>
      </c>
      <c r="F171" s="268" t="str">
        <f t="shared" si="35"/>
        <v>-</v>
      </c>
      <c r="G171" s="269">
        <f>IF(U159="","",U159)</f>
        <v>0</v>
      </c>
      <c r="H171" s="270" t="str">
        <f>IF(X159="","",IF(X159="○","×",IF(X159="×","○")))</f>
        <v>○</v>
      </c>
      <c r="I171" s="46">
        <f>IF(W162="","",W162)</f>
        <v>21</v>
      </c>
      <c r="J171" s="44" t="str">
        <f t="shared" si="36"/>
        <v>-</v>
      </c>
      <c r="K171" s="3">
        <f>IF(U162="","",U162)</f>
        <v>13</v>
      </c>
      <c r="L171" s="218" t="str">
        <f>IF(X162="","",IF(X162="○","×",IF(X162="×","○")))</f>
        <v>○</v>
      </c>
      <c r="M171" s="3">
        <f>IF(W165="","",W165)</f>
        <v>21</v>
      </c>
      <c r="N171" s="44" t="str">
        <f t="shared" si="37"/>
        <v>-</v>
      </c>
      <c r="O171" s="3">
        <f>IF(U165="","",U165)</f>
        <v>15</v>
      </c>
      <c r="P171" s="218" t="str">
        <f>IF(X165="","",IF(X165="○","×",IF(X165="×","○")))</f>
        <v>○</v>
      </c>
      <c r="Q171" s="46">
        <f>IF(W168="","",W168)</f>
        <v>16</v>
      </c>
      <c r="R171" s="44" t="str">
        <f>IF(Q171="","","-")</f>
        <v>-</v>
      </c>
      <c r="S171" s="3">
        <f>IF(U168="","",U168)</f>
        <v>21</v>
      </c>
      <c r="T171" s="218" t="str">
        <f>IF(X168="","",IF(X168="○","×",IF(X168="×","○")))</f>
        <v>×</v>
      </c>
      <c r="U171" s="351"/>
      <c r="V171" s="352"/>
      <c r="W171" s="352"/>
      <c r="X171" s="353"/>
      <c r="Y171" s="309" t="s">
        <v>207</v>
      </c>
      <c r="Z171" s="340"/>
      <c r="AA171" s="340"/>
      <c r="AB171" s="341"/>
      <c r="AC171" s="50"/>
      <c r="AD171" s="7"/>
      <c r="AE171" s="8"/>
      <c r="AF171" s="51"/>
      <c r="AG171" s="52"/>
      <c r="AH171" s="10"/>
      <c r="AI171" s="8"/>
      <c r="AJ171" s="8"/>
      <c r="AK171" s="10"/>
      <c r="AL171" s="74"/>
      <c r="AM171" s="74"/>
      <c r="AN171" s="74"/>
      <c r="AO171" s="74"/>
      <c r="AP171" s="74"/>
      <c r="AY171" s="73"/>
      <c r="AZ171" s="73"/>
      <c r="BA171" s="73"/>
      <c r="BB171" s="73"/>
      <c r="BC171" s="73"/>
      <c r="BD171" s="73"/>
      <c r="BE171" s="73"/>
      <c r="BF171" s="73"/>
      <c r="BG171" s="73"/>
      <c r="BH171" s="73"/>
      <c r="BI171" s="73"/>
    </row>
    <row r="172" spans="1:61" ht="12.3" customHeight="1" x14ac:dyDescent="0.15">
      <c r="C172" s="138" t="s">
        <v>159</v>
      </c>
      <c r="D172" s="199" t="s">
        <v>30</v>
      </c>
      <c r="E172" s="271">
        <f>IF(W160="","",W160)</f>
        <v>21</v>
      </c>
      <c r="F172" s="261" t="str">
        <f t="shared" si="35"/>
        <v>-</v>
      </c>
      <c r="G172" s="272">
        <f>IF(U160="","",U160)</f>
        <v>0</v>
      </c>
      <c r="H172" s="273" t="str">
        <f>IF(J163="","",J163)</f>
        <v/>
      </c>
      <c r="I172" s="45">
        <f>IF(W163="","",W163)</f>
        <v>21</v>
      </c>
      <c r="J172" s="33" t="str">
        <f t="shared" si="36"/>
        <v>-</v>
      </c>
      <c r="K172" s="1">
        <f>IF(U163="","",U163)</f>
        <v>15</v>
      </c>
      <c r="L172" s="219" t="str">
        <f>IF(N169="","",N169)</f>
        <v>-</v>
      </c>
      <c r="M172" s="1">
        <f>IF(W166="","",W166)</f>
        <v>25</v>
      </c>
      <c r="N172" s="33" t="str">
        <f t="shared" si="37"/>
        <v>-</v>
      </c>
      <c r="O172" s="1">
        <f>IF(U166="","",U166)</f>
        <v>23</v>
      </c>
      <c r="P172" s="219" t="str">
        <f>IF(R169="","",R169)</f>
        <v/>
      </c>
      <c r="Q172" s="45">
        <f>IF(W169="","",W169)</f>
        <v>17</v>
      </c>
      <c r="R172" s="33" t="str">
        <f>IF(Q172="","","-")</f>
        <v>-</v>
      </c>
      <c r="S172" s="1">
        <f>IF(U169="","",U169)</f>
        <v>21</v>
      </c>
      <c r="T172" s="219" t="str">
        <f>IF(V169="","",V169)</f>
        <v>-</v>
      </c>
      <c r="U172" s="354"/>
      <c r="V172" s="355"/>
      <c r="W172" s="355"/>
      <c r="X172" s="356"/>
      <c r="Y172" s="312"/>
      <c r="Z172" s="313"/>
      <c r="AA172" s="313"/>
      <c r="AB172" s="314"/>
      <c r="AC172" s="50"/>
      <c r="AD172" s="7">
        <f>COUNTIF(E171:X173,"○")</f>
        <v>3</v>
      </c>
      <c r="AE172" s="8">
        <f>COUNTIF(E171:X173,"×")</f>
        <v>1</v>
      </c>
      <c r="AF172" s="51">
        <f>(IF((E171&gt;G171),1,0))+(IF((E172&gt;G172),1,0))+(IF((E173&gt;G173),1,0))+(IF((I171&gt;K171),1,0))+(IF((I172&gt;K172),1,0))+(IF((I173&gt;K173),1,0))+(IF((M171&gt;O171),1,0))+(IF((M172&gt;O172),1,0))+(IF((M173&gt;O173),1,0))+(IF((Q171&gt;S171),1,0))+(IF((Q172&gt;S172),1,0))+(IF((Q173&gt;S173),1,0))+(IF((U171&gt;W171),1,0))+(IF((U172&gt;W172),1,0))+(IF((U173&gt;W173),1,0))</f>
        <v>6</v>
      </c>
      <c r="AG172" s="52">
        <f>(IF((E171&lt;G171),1,0))+(IF((E172&lt;G172),1,0))+(IF((E173&lt;G173),1,0))+(IF((I171&lt;K171),1,0))+(IF((I172&lt;K172),1,0))+(IF((I173&lt;K173),1,0))+(IF((M171&lt;O171),1,0))+(IF((M172&lt;O172),1,0))+(IF((M173&lt;O173),1,0))+(IF((Q171&lt;S171),1,0))+(IF((Q172&lt;S172),1,0))+(IF((Q173&lt;S173),1,0))+(IF((U171&lt;W171),1,0))+(IF((U172&lt;W172),1,0))+(IF((U173&lt;W173),1,0))</f>
        <v>2</v>
      </c>
      <c r="AH172" s="53">
        <f>AF172-AG172</f>
        <v>4</v>
      </c>
      <c r="AI172" s="8">
        <f>SUM(E171:E173,I171:I173,M171:M173,Q171:Q173,U171:U173)</f>
        <v>163</v>
      </c>
      <c r="AJ172" s="8">
        <f>SUM(G171:G173,K171:K173,O171:O173,S171:S173,W171:W173)</f>
        <v>108</v>
      </c>
      <c r="AK172" s="10">
        <f>AI172-AJ172</f>
        <v>55</v>
      </c>
      <c r="AL172" s="74"/>
      <c r="AM172" s="74"/>
      <c r="AN172" s="74"/>
      <c r="AO172" s="74"/>
      <c r="AP172" s="74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</row>
    <row r="173" spans="1:61" ht="12.3" customHeight="1" thickBot="1" x14ac:dyDescent="0.2">
      <c r="C173" s="142"/>
      <c r="D173" s="205" t="s">
        <v>68</v>
      </c>
      <c r="E173" s="276" t="str">
        <f>IF(W161="","",W161)</f>
        <v/>
      </c>
      <c r="F173" s="277" t="str">
        <f t="shared" si="35"/>
        <v/>
      </c>
      <c r="G173" s="278" t="str">
        <f>IF(U161="","",U161)</f>
        <v/>
      </c>
      <c r="H173" s="279" t="str">
        <f>IF(J164="","",J164)</f>
        <v/>
      </c>
      <c r="I173" s="49" t="str">
        <f>IF(W164="","",W164)</f>
        <v/>
      </c>
      <c r="J173" s="48" t="str">
        <f t="shared" si="36"/>
        <v/>
      </c>
      <c r="K173" s="2" t="str">
        <f>IF(U164="","",U164)</f>
        <v/>
      </c>
      <c r="L173" s="220" t="str">
        <f>IF(N170="","",N170)</f>
        <v/>
      </c>
      <c r="M173" s="2" t="str">
        <f>IF(W167="","",W167)</f>
        <v/>
      </c>
      <c r="N173" s="48" t="str">
        <f t="shared" si="37"/>
        <v/>
      </c>
      <c r="O173" s="2" t="str">
        <f>IF(U167="","",U167)</f>
        <v/>
      </c>
      <c r="P173" s="220" t="str">
        <f>IF(R170="","",R170)</f>
        <v/>
      </c>
      <c r="Q173" s="49" t="str">
        <f>IF(W170="","",W170)</f>
        <v/>
      </c>
      <c r="R173" s="48" t="str">
        <f>IF(Q173="","","-")</f>
        <v/>
      </c>
      <c r="S173" s="2" t="str">
        <f>IF(U170="","",U170)</f>
        <v/>
      </c>
      <c r="T173" s="220" t="str">
        <f>IF(V170="","",V170)</f>
        <v/>
      </c>
      <c r="U173" s="357"/>
      <c r="V173" s="358"/>
      <c r="W173" s="358"/>
      <c r="X173" s="359"/>
      <c r="Y173" s="29">
        <f>AD172</f>
        <v>3</v>
      </c>
      <c r="Z173" s="30" t="s">
        <v>14</v>
      </c>
      <c r="AA173" s="30">
        <f>AE172</f>
        <v>1</v>
      </c>
      <c r="AB173" s="31" t="s">
        <v>11</v>
      </c>
      <c r="AC173" s="50"/>
      <c r="AD173" s="23"/>
      <c r="AE173" s="24"/>
      <c r="AF173" s="58"/>
      <c r="AG173" s="59"/>
      <c r="AH173" s="28"/>
      <c r="AI173" s="24"/>
      <c r="AJ173" s="24"/>
      <c r="AK173" s="28"/>
      <c r="AL173" s="74"/>
      <c r="AM173" s="74"/>
      <c r="AN173" s="74"/>
      <c r="AO173" s="74"/>
      <c r="AP173" s="74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</row>
    <row r="174" spans="1:61" ht="12.3" customHeight="1" x14ac:dyDescent="0.15">
      <c r="C174" s="298"/>
      <c r="D174" s="200"/>
      <c r="E174" s="1"/>
      <c r="F174" s="33"/>
      <c r="G174" s="1"/>
      <c r="H174" s="1"/>
      <c r="I174" s="1"/>
      <c r="J174" s="33"/>
      <c r="K174" s="1"/>
      <c r="L174" s="1"/>
      <c r="M174" s="1"/>
      <c r="N174" s="33"/>
      <c r="O174" s="1"/>
      <c r="P174" s="1"/>
      <c r="Q174" s="1"/>
      <c r="R174" s="33"/>
      <c r="S174" s="1"/>
      <c r="T174" s="1"/>
      <c r="U174" s="1"/>
      <c r="V174" s="1"/>
      <c r="W174" s="1"/>
      <c r="X174" s="1"/>
      <c r="Y174" s="15"/>
      <c r="Z174" s="15"/>
      <c r="AA174" s="15"/>
      <c r="AB174" s="15"/>
      <c r="AC174" s="50"/>
      <c r="AD174" s="8"/>
      <c r="AE174" s="8"/>
      <c r="AF174" s="52"/>
      <c r="AG174" s="52"/>
      <c r="AH174" s="8"/>
      <c r="AI174" s="8"/>
      <c r="AJ174" s="8"/>
      <c r="AK174" s="8"/>
      <c r="AL174" s="74"/>
      <c r="AM174" s="74"/>
      <c r="AN174" s="74"/>
      <c r="AO174" s="74"/>
      <c r="AP174" s="74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</row>
    <row r="175" spans="1:61" ht="12.3" customHeight="1" x14ac:dyDescent="0.15">
      <c r="C175" s="298"/>
      <c r="D175" s="200"/>
      <c r="E175" s="1"/>
      <c r="F175" s="33"/>
      <c r="G175" s="1"/>
      <c r="H175" s="1"/>
      <c r="I175" s="1"/>
      <c r="J175" s="33"/>
      <c r="K175" s="1"/>
      <c r="L175" s="1"/>
      <c r="M175" s="1"/>
      <c r="N175" s="33"/>
      <c r="O175" s="1"/>
      <c r="P175" s="1"/>
      <c r="Q175" s="1"/>
      <c r="R175" s="33"/>
      <c r="S175" s="1"/>
      <c r="T175" s="1"/>
      <c r="U175" s="1"/>
      <c r="V175" s="1"/>
      <c r="W175" s="1"/>
      <c r="X175" s="1"/>
      <c r="Y175" s="15"/>
      <c r="Z175" s="15"/>
      <c r="AA175" s="15"/>
      <c r="AB175" s="15"/>
      <c r="AC175" s="50"/>
      <c r="AD175" s="8"/>
      <c r="AE175" s="8"/>
      <c r="AF175" s="52"/>
      <c r="AG175" s="52"/>
      <c r="AH175" s="8"/>
      <c r="AI175" s="8"/>
      <c r="AJ175" s="8"/>
      <c r="AK175" s="8"/>
      <c r="AL175" s="74"/>
      <c r="AM175" s="74"/>
      <c r="AN175" s="74"/>
      <c r="AO175" s="74"/>
      <c r="AP175" s="74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</row>
    <row r="176" spans="1:61" ht="12.3" customHeight="1" thickBot="1" x14ac:dyDescent="0.25">
      <c r="B176" s="74"/>
      <c r="C176" s="86"/>
      <c r="D176" s="78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84"/>
      <c r="V176" s="84"/>
      <c r="W176" s="84"/>
      <c r="X176" s="84"/>
      <c r="Y176" s="75"/>
      <c r="Z176" s="75"/>
      <c r="AA176" s="75"/>
      <c r="AB176" s="75"/>
      <c r="AC176" s="78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84"/>
      <c r="AU176" s="84"/>
      <c r="AV176" s="84"/>
      <c r="AW176" s="84"/>
      <c r="AX176" s="75"/>
      <c r="AY176" s="75"/>
      <c r="AZ176" s="75"/>
      <c r="BA176" s="75"/>
    </row>
    <row r="177" spans="1:67" ht="12.3" customHeight="1" x14ac:dyDescent="0.2">
      <c r="A177" s="98"/>
      <c r="B177" s="98"/>
      <c r="C177" s="210"/>
      <c r="D177" s="211"/>
      <c r="E177" s="212"/>
      <c r="F177" s="212"/>
      <c r="G177" s="212"/>
      <c r="H177" s="212"/>
      <c r="I177" s="212"/>
      <c r="J177" s="212"/>
      <c r="K177" s="212"/>
      <c r="L177" s="212"/>
      <c r="M177" s="212"/>
      <c r="N177" s="212"/>
      <c r="O177" s="212"/>
      <c r="P177" s="212"/>
      <c r="Q177" s="212"/>
      <c r="R177" s="212"/>
      <c r="S177" s="212"/>
      <c r="T177" s="212"/>
      <c r="U177" s="213"/>
      <c r="V177" s="213"/>
      <c r="W177" s="213"/>
      <c r="X177" s="213"/>
      <c r="Y177" s="214"/>
      <c r="Z177" s="214"/>
      <c r="AA177" s="214"/>
      <c r="AB177" s="214"/>
      <c r="AC177" s="211"/>
      <c r="AD177" s="212"/>
      <c r="AE177" s="212"/>
      <c r="AF177" s="212"/>
      <c r="AG177" s="212"/>
      <c r="AH177" s="212"/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3"/>
      <c r="AU177" s="213"/>
      <c r="AV177" s="213"/>
      <c r="AW177" s="213"/>
      <c r="AX177" s="214"/>
      <c r="AY177" s="214"/>
      <c r="AZ177" s="214"/>
      <c r="BA177" s="214"/>
      <c r="BB177" s="98"/>
    </row>
    <row r="178" spans="1:67" ht="12.3" customHeight="1" x14ac:dyDescent="0.2">
      <c r="B178" s="74"/>
      <c r="C178" s="418" t="s">
        <v>251</v>
      </c>
      <c r="D178" s="418"/>
      <c r="E178" s="418"/>
      <c r="F178" s="418"/>
      <c r="G178" s="418"/>
      <c r="H178" s="418"/>
      <c r="I178" s="420" t="s">
        <v>59</v>
      </c>
      <c r="J178" s="420"/>
      <c r="K178" s="420"/>
      <c r="L178" s="420"/>
      <c r="M178" s="420"/>
      <c r="N178" s="420"/>
      <c r="O178" s="420"/>
      <c r="P178" s="420"/>
      <c r="Q178" s="420"/>
      <c r="R178" s="420"/>
      <c r="S178" s="420"/>
      <c r="T178" s="420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</row>
    <row r="179" spans="1:67" s="74" customFormat="1" ht="12.3" customHeight="1" thickBot="1" x14ac:dyDescent="0.25">
      <c r="C179" s="419"/>
      <c r="D179" s="419"/>
      <c r="E179" s="419"/>
      <c r="F179" s="419"/>
      <c r="G179" s="419"/>
      <c r="H179" s="419"/>
      <c r="I179" s="421"/>
      <c r="J179" s="421"/>
      <c r="K179" s="421"/>
      <c r="L179" s="421"/>
      <c r="M179" s="421"/>
      <c r="N179" s="421"/>
      <c r="O179" s="421"/>
      <c r="P179" s="421"/>
      <c r="Q179" s="422"/>
      <c r="R179" s="422"/>
      <c r="S179" s="422"/>
      <c r="T179" s="422"/>
      <c r="U179" s="233"/>
      <c r="V179" s="233"/>
      <c r="W179" s="233"/>
      <c r="X179" s="233"/>
      <c r="Y179" s="233"/>
      <c r="Z179" s="233"/>
      <c r="AA179" s="233"/>
      <c r="AB179" s="233"/>
      <c r="AC179" s="233"/>
      <c r="AD179" s="233"/>
      <c r="AE179" s="233"/>
      <c r="AF179" s="233"/>
      <c r="AG179" s="233"/>
      <c r="AH179" s="99"/>
      <c r="AI179" s="99"/>
      <c r="AJ179" s="99"/>
      <c r="AK179" s="99"/>
      <c r="AL179" s="99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</row>
    <row r="180" spans="1:67" ht="12.3" customHeight="1" x14ac:dyDescent="0.2">
      <c r="C180" s="389" t="s">
        <v>173</v>
      </c>
      <c r="D180" s="390"/>
      <c r="E180" s="393" t="str">
        <f>C182</f>
        <v>佐藤志帆</v>
      </c>
      <c r="F180" s="316"/>
      <c r="G180" s="316"/>
      <c r="H180" s="394"/>
      <c r="I180" s="315" t="str">
        <f>C185</f>
        <v>三並麻衣子</v>
      </c>
      <c r="J180" s="316"/>
      <c r="K180" s="316"/>
      <c r="L180" s="394"/>
      <c r="M180" s="315" t="str">
        <f>C188</f>
        <v>猪川ももか</v>
      </c>
      <c r="N180" s="316"/>
      <c r="O180" s="316"/>
      <c r="P180" s="394"/>
      <c r="Q180" s="315" t="str">
        <f>C191</f>
        <v>星加結心</v>
      </c>
      <c r="R180" s="316"/>
      <c r="S180" s="316"/>
      <c r="T180" s="317"/>
      <c r="U180" s="342" t="s">
        <v>5</v>
      </c>
      <c r="V180" s="343"/>
      <c r="W180" s="343"/>
      <c r="X180" s="344"/>
      <c r="Y180" s="6"/>
      <c r="Z180" s="345" t="s">
        <v>7</v>
      </c>
      <c r="AA180" s="346"/>
      <c r="AB180" s="345" t="s">
        <v>8</v>
      </c>
      <c r="AC180" s="347"/>
      <c r="AD180" s="346"/>
      <c r="AE180" s="348" t="s">
        <v>9</v>
      </c>
      <c r="AF180" s="349"/>
      <c r="AG180" s="350"/>
      <c r="AM180" s="74"/>
      <c r="AN180" s="74"/>
      <c r="AO180" s="74"/>
      <c r="AP180" s="74"/>
      <c r="AQ180" s="74"/>
      <c r="AR180" s="74"/>
      <c r="AS180" s="74"/>
      <c r="AT180" s="74"/>
      <c r="AU180" s="74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</row>
    <row r="181" spans="1:67" ht="12.3" customHeight="1" thickBot="1" x14ac:dyDescent="0.25">
      <c r="C181" s="391"/>
      <c r="D181" s="392"/>
      <c r="E181" s="408" t="str">
        <f>C183</f>
        <v>藤田舞依</v>
      </c>
      <c r="F181" s="409"/>
      <c r="G181" s="409"/>
      <c r="H181" s="410"/>
      <c r="I181" s="411" t="str">
        <f>C186</f>
        <v>亀岡直美</v>
      </c>
      <c r="J181" s="409"/>
      <c r="K181" s="409"/>
      <c r="L181" s="410"/>
      <c r="M181" s="411" t="str">
        <f>C189</f>
        <v>猪川なのは</v>
      </c>
      <c r="N181" s="409"/>
      <c r="O181" s="409"/>
      <c r="P181" s="410"/>
      <c r="Q181" s="411" t="str">
        <f>C192</f>
        <v>笹野芽生</v>
      </c>
      <c r="R181" s="409"/>
      <c r="S181" s="409"/>
      <c r="T181" s="412"/>
      <c r="U181" s="318" t="s">
        <v>6</v>
      </c>
      <c r="V181" s="319"/>
      <c r="W181" s="319"/>
      <c r="X181" s="320"/>
      <c r="Y181" s="6"/>
      <c r="Z181" s="146" t="s">
        <v>10</v>
      </c>
      <c r="AA181" s="147" t="s">
        <v>11</v>
      </c>
      <c r="AB181" s="146" t="s">
        <v>4</v>
      </c>
      <c r="AC181" s="147" t="s">
        <v>12</v>
      </c>
      <c r="AD181" s="148" t="s">
        <v>13</v>
      </c>
      <c r="AE181" s="147" t="s">
        <v>4</v>
      </c>
      <c r="AF181" s="147" t="s">
        <v>12</v>
      </c>
      <c r="AG181" s="148" t="s">
        <v>13</v>
      </c>
      <c r="AK181" s="74" t="s">
        <v>185</v>
      </c>
      <c r="AM181" s="74"/>
      <c r="AN181" s="74"/>
      <c r="AO181" s="74"/>
      <c r="AP181" s="74"/>
      <c r="AQ181" s="74"/>
      <c r="AR181" s="74"/>
      <c r="AS181" s="74"/>
      <c r="AT181" s="74"/>
      <c r="AU181" s="74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</row>
    <row r="182" spans="1:67" ht="12.3" customHeight="1" x14ac:dyDescent="0.15">
      <c r="A182" s="401"/>
      <c r="B182" s="402"/>
      <c r="C182" s="222" t="s">
        <v>144</v>
      </c>
      <c r="D182" s="234" t="s">
        <v>113</v>
      </c>
      <c r="E182" s="403"/>
      <c r="F182" s="404"/>
      <c r="G182" s="404"/>
      <c r="H182" s="405"/>
      <c r="I182" s="153">
        <v>21</v>
      </c>
      <c r="J182" s="154" t="str">
        <f>IF(I182="","","-")</f>
        <v>-</v>
      </c>
      <c r="K182" s="155">
        <v>18</v>
      </c>
      <c r="L182" s="321" t="str">
        <f>IF(I182&lt;&gt;"",IF(I182&gt;K182,IF(I183&gt;K183,"○",IF(I184&gt;K184,"○","×")),IF(I183&gt;K183,IF(I184&gt;K184,"○","×"),"×")),"")</f>
        <v>○</v>
      </c>
      <c r="M182" s="153">
        <v>21</v>
      </c>
      <c r="N182" s="156" t="str">
        <f t="shared" ref="N182:N187" si="38">IF(M182="","","-")</f>
        <v>-</v>
      </c>
      <c r="O182" s="157">
        <v>18</v>
      </c>
      <c r="P182" s="321" t="str">
        <f>IF(M182&lt;&gt;"",IF(M182&gt;O182,IF(M183&gt;O183,"○",IF(M184&gt;O184,"○","×")),IF(M183&gt;O183,IF(M184&gt;O184,"○","×"),"×")),"")</f>
        <v>×</v>
      </c>
      <c r="Q182" s="177">
        <v>21</v>
      </c>
      <c r="R182" s="156" t="str">
        <f t="shared" ref="R182:R190" si="39">IF(Q182="","","-")</f>
        <v>-</v>
      </c>
      <c r="S182" s="155">
        <v>6</v>
      </c>
      <c r="T182" s="324" t="str">
        <f>IF(Q182&lt;&gt;"",IF(Q182&gt;S182,IF(Q183&gt;S183,"○",IF(Q184&gt;S184,"○","×")),IF(Q183&gt;S183,IF(Q184&gt;S184,"○","×"),"×")),"")</f>
        <v>○</v>
      </c>
      <c r="U182" s="326" t="s">
        <v>208</v>
      </c>
      <c r="V182" s="327"/>
      <c r="W182" s="327"/>
      <c r="X182" s="328"/>
      <c r="Y182" s="6"/>
      <c r="Z182" s="17"/>
      <c r="AA182" s="18"/>
      <c r="AB182" s="5"/>
      <c r="AC182" s="4"/>
      <c r="AD182" s="9"/>
      <c r="AE182" s="18"/>
      <c r="AF182" s="18"/>
      <c r="AG182" s="19"/>
      <c r="AM182" s="74"/>
      <c r="AN182" s="74"/>
      <c r="AO182" s="74"/>
      <c r="AP182" s="74"/>
      <c r="AQ182" s="74"/>
      <c r="AR182" s="74"/>
      <c r="AS182" s="74"/>
      <c r="AT182" s="74"/>
      <c r="AU182" s="74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</row>
    <row r="183" spans="1:67" ht="12.3" customHeight="1" x14ac:dyDescent="0.15">
      <c r="C183" s="222" t="s">
        <v>145</v>
      </c>
      <c r="D183" s="235" t="s">
        <v>53</v>
      </c>
      <c r="E183" s="406"/>
      <c r="F183" s="384"/>
      <c r="G183" s="384"/>
      <c r="H183" s="397"/>
      <c r="I183" s="153">
        <v>13</v>
      </c>
      <c r="J183" s="154" t="str">
        <f>IF(I183="","","-")</f>
        <v>-</v>
      </c>
      <c r="K183" s="158">
        <v>21</v>
      </c>
      <c r="L183" s="322"/>
      <c r="M183" s="153">
        <v>9</v>
      </c>
      <c r="N183" s="154" t="str">
        <f t="shared" si="38"/>
        <v>-</v>
      </c>
      <c r="O183" s="155">
        <v>21</v>
      </c>
      <c r="P183" s="322"/>
      <c r="Q183" s="153">
        <v>21</v>
      </c>
      <c r="R183" s="154" t="str">
        <f t="shared" si="39"/>
        <v>-</v>
      </c>
      <c r="S183" s="155">
        <v>7</v>
      </c>
      <c r="T183" s="325"/>
      <c r="U183" s="312"/>
      <c r="V183" s="313"/>
      <c r="W183" s="313"/>
      <c r="X183" s="314"/>
      <c r="Y183" s="6"/>
      <c r="Z183" s="17">
        <f>COUNTIF(E182:T184,"○")</f>
        <v>2</v>
      </c>
      <c r="AA183" s="18">
        <f>COUNTIF(E182:T184,"×")</f>
        <v>1</v>
      </c>
      <c r="AB183" s="11">
        <f>(IF((E182&gt;G182),1,0))+(IF((E183&gt;G183),1,0))+(IF((E184&gt;G184),1,0))+(IF((I182&gt;K182),1,0))+(IF((I183&gt;K183),1,0))+(IF((I184&gt;K184),1,0))+(IF((M182&gt;O182),1,0))+(IF((M183&gt;O183),1,0))+(IF((M184&gt;O184),1,0))+(IF((Q182&gt;S182),1,0))+(IF((Q183&gt;S183),1,0))+(IF((Q184&gt;S184),1,0))</f>
        <v>5</v>
      </c>
      <c r="AC183" s="12">
        <f>(IF((E182&lt;G182),1,0))+(IF((E183&lt;G183),1,0))+(IF((E184&lt;G184),1,0))+(IF((I182&lt;K182),1,0))+(IF((I183&lt;K183),1,0))+(IF((I184&lt;K184),1,0))+(IF((M182&lt;O182),1,0))+(IF((M183&lt;O183),1,0))+(IF((M184&lt;O184),1,0))+(IF((Q182&lt;S182),1,0))+(IF((Q183&lt;S183),1,0))+(IF((Q184&lt;S184),1,0))</f>
        <v>3</v>
      </c>
      <c r="AD183" s="13">
        <f>AB183-AC183</f>
        <v>2</v>
      </c>
      <c r="AE183" s="18">
        <f>SUM(E182:E184,I182:I184,M182:M184,Q182:Q184)</f>
        <v>137</v>
      </c>
      <c r="AF183" s="18">
        <f>SUM(G182:G184,K182:K184,O182:O184,S182:S184)</f>
        <v>130</v>
      </c>
      <c r="AG183" s="19">
        <f>AE183-AF183</f>
        <v>7</v>
      </c>
      <c r="AK183" s="74" t="s">
        <v>186</v>
      </c>
      <c r="AM183" s="74"/>
      <c r="AN183" s="74"/>
      <c r="AO183" s="74"/>
      <c r="AP183" s="74"/>
      <c r="AQ183" s="74"/>
      <c r="AR183" s="74"/>
      <c r="AS183" s="74"/>
      <c r="AT183" s="74"/>
      <c r="AU183" s="74"/>
      <c r="AV183" s="74"/>
      <c r="AW183" s="74"/>
      <c r="AX183" s="74"/>
      <c r="BJ183" s="74"/>
      <c r="BK183" s="74"/>
      <c r="BL183" s="74"/>
      <c r="BM183" s="74"/>
    </row>
    <row r="184" spans="1:67" ht="12.3" customHeight="1" x14ac:dyDescent="0.15">
      <c r="C184" s="224"/>
      <c r="D184" s="236" t="s">
        <v>117</v>
      </c>
      <c r="E184" s="407"/>
      <c r="F184" s="399"/>
      <c r="G184" s="399"/>
      <c r="H184" s="400"/>
      <c r="I184" s="159">
        <v>21</v>
      </c>
      <c r="J184" s="154" t="str">
        <f>IF(I184="","","-")</f>
        <v>-</v>
      </c>
      <c r="K184" s="160">
        <v>18</v>
      </c>
      <c r="L184" s="323"/>
      <c r="M184" s="159">
        <v>10</v>
      </c>
      <c r="N184" s="161" t="str">
        <f t="shared" si="38"/>
        <v>-</v>
      </c>
      <c r="O184" s="160">
        <v>21</v>
      </c>
      <c r="P184" s="322"/>
      <c r="Q184" s="159"/>
      <c r="R184" s="161" t="str">
        <f t="shared" si="39"/>
        <v/>
      </c>
      <c r="S184" s="160"/>
      <c r="T184" s="325"/>
      <c r="U184" s="14">
        <f>Z183</f>
        <v>2</v>
      </c>
      <c r="V184" s="15" t="s">
        <v>14</v>
      </c>
      <c r="W184" s="15">
        <f>AA183</f>
        <v>1</v>
      </c>
      <c r="X184" s="16" t="s">
        <v>11</v>
      </c>
      <c r="Y184" s="6"/>
      <c r="Z184" s="17"/>
      <c r="AA184" s="18"/>
      <c r="AB184" s="17"/>
      <c r="AC184" s="18"/>
      <c r="AD184" s="19"/>
      <c r="AE184" s="18"/>
      <c r="AF184" s="18"/>
      <c r="AG184" s="19"/>
      <c r="AL184" s="75"/>
      <c r="AM184" s="74"/>
      <c r="AN184" s="74"/>
      <c r="AO184" s="74"/>
      <c r="AP184" s="74"/>
      <c r="AQ184" s="74"/>
      <c r="AR184" s="74"/>
      <c r="AS184" s="74"/>
      <c r="AT184" s="74"/>
      <c r="AU184" s="74"/>
      <c r="AV184" s="74"/>
      <c r="AW184" s="74"/>
      <c r="AX184" s="74"/>
      <c r="BJ184" s="74"/>
      <c r="BK184" s="74"/>
      <c r="BL184" s="74"/>
    </row>
    <row r="185" spans="1:67" ht="12.3" customHeight="1" x14ac:dyDescent="0.15">
      <c r="C185" s="222" t="s">
        <v>153</v>
      </c>
      <c r="D185" s="237" t="s">
        <v>149</v>
      </c>
      <c r="E185" s="162">
        <f>IF(K182="","",K182)</f>
        <v>18</v>
      </c>
      <c r="F185" s="154" t="str">
        <f t="shared" ref="F185:F193" si="40">IF(E185="","","-")</f>
        <v>-</v>
      </c>
      <c r="G185" s="163">
        <f>IF(I182="","",I182)</f>
        <v>21</v>
      </c>
      <c r="H185" s="332" t="str">
        <f>IF(L182="","",IF(L182="○","×",IF(L182="×","○")))</f>
        <v>×</v>
      </c>
      <c r="I185" s="380"/>
      <c r="J185" s="381"/>
      <c r="K185" s="381"/>
      <c r="L185" s="396"/>
      <c r="M185" s="153">
        <v>10</v>
      </c>
      <c r="N185" s="154" t="str">
        <f t="shared" si="38"/>
        <v>-</v>
      </c>
      <c r="O185" s="155">
        <v>21</v>
      </c>
      <c r="P185" s="329" t="str">
        <f>IF(M185&lt;&gt;"",IF(M185&gt;O185,IF(M186&gt;O186,"○",IF(M187&gt;O187,"○","×")),IF(M186&gt;O186,IF(M187&gt;O187,"○","×"),"×")),"")</f>
        <v>×</v>
      </c>
      <c r="Q185" s="153">
        <v>21</v>
      </c>
      <c r="R185" s="154" t="str">
        <f t="shared" si="39"/>
        <v>-</v>
      </c>
      <c r="S185" s="155">
        <v>8</v>
      </c>
      <c r="T185" s="330" t="str">
        <f>IF(Q185&lt;&gt;"",IF(Q185&gt;S185,IF(Q186&gt;S186,"○",IF(Q187&gt;S187,"○","×")),IF(Q186&gt;S186,IF(Q187&gt;S187,"○","×"),"×")),"")</f>
        <v>○</v>
      </c>
      <c r="U185" s="309" t="s">
        <v>209</v>
      </c>
      <c r="V185" s="310"/>
      <c r="W185" s="310"/>
      <c r="X185" s="311"/>
      <c r="Y185" s="6"/>
      <c r="Z185" s="5"/>
      <c r="AA185" s="4"/>
      <c r="AB185" s="5"/>
      <c r="AC185" s="4"/>
      <c r="AD185" s="9"/>
      <c r="AE185" s="4"/>
      <c r="AF185" s="4"/>
      <c r="AG185" s="9"/>
      <c r="AK185" s="73" t="s">
        <v>187</v>
      </c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</row>
    <row r="186" spans="1:67" ht="12.3" customHeight="1" x14ac:dyDescent="0.15">
      <c r="C186" s="222" t="s">
        <v>154</v>
      </c>
      <c r="D186" s="234" t="s">
        <v>149</v>
      </c>
      <c r="E186" s="162">
        <f>IF(K183="","",K183)</f>
        <v>21</v>
      </c>
      <c r="F186" s="154" t="str">
        <f t="shared" si="40"/>
        <v>-</v>
      </c>
      <c r="G186" s="163">
        <f>IF(I183="","",I183)</f>
        <v>13</v>
      </c>
      <c r="H186" s="333" t="str">
        <f>IF(J183="","",J183)</f>
        <v>-</v>
      </c>
      <c r="I186" s="383"/>
      <c r="J186" s="384"/>
      <c r="K186" s="384"/>
      <c r="L186" s="397"/>
      <c r="M186" s="153">
        <v>11</v>
      </c>
      <c r="N186" s="154" t="str">
        <f t="shared" si="38"/>
        <v>-</v>
      </c>
      <c r="O186" s="155">
        <v>21</v>
      </c>
      <c r="P186" s="322"/>
      <c r="Q186" s="153">
        <v>21</v>
      </c>
      <c r="R186" s="154" t="str">
        <f t="shared" si="39"/>
        <v>-</v>
      </c>
      <c r="S186" s="155">
        <v>6</v>
      </c>
      <c r="T186" s="325"/>
      <c r="U186" s="312"/>
      <c r="V186" s="313"/>
      <c r="W186" s="313"/>
      <c r="X186" s="314"/>
      <c r="Y186" s="6"/>
      <c r="Z186" s="17">
        <f>COUNTIF(E185:T187,"○")</f>
        <v>1</v>
      </c>
      <c r="AA186" s="18">
        <f>COUNTIF(E185:T187,"×")</f>
        <v>2</v>
      </c>
      <c r="AB186" s="11">
        <f>(IF((E185&gt;G185),1,0))+(IF((E186&gt;G186),1,0))+(IF((E187&gt;G187),1,0))+(IF((I185&gt;K185),1,0))+(IF((I186&gt;K186),1,0))+(IF((I187&gt;K187),1,0))+(IF((M185&gt;O185),1,0))+(IF((M186&gt;O186),1,0))+(IF((M187&gt;O187),1,0))+(IF((Q185&gt;S185),1,0))+(IF((Q186&gt;S186),1,0))+(IF((Q187&gt;S187),1,0))</f>
        <v>3</v>
      </c>
      <c r="AC186" s="12">
        <f>(IF((E185&lt;G185),1,0))+(IF((E186&lt;G186),1,0))+(IF((E187&lt;G187),1,0))+(IF((I185&lt;K185),1,0))+(IF((I186&lt;K186),1,0))+(IF((I187&lt;K187),1,0))+(IF((M185&lt;O185),1,0))+(IF((M186&lt;O186),1,0))+(IF((M187&lt;O187),1,0))+(IF((Q185&lt;S185),1,0))+(IF((Q186&lt;S186),1,0))+(IF((Q187&lt;S187),1,0))</f>
        <v>4</v>
      </c>
      <c r="AD186" s="13">
        <f>AB186-AC186</f>
        <v>-1</v>
      </c>
      <c r="AE186" s="18">
        <f>SUM(E185:E187,I185:I187,M185:M187,Q185:Q187)</f>
        <v>120</v>
      </c>
      <c r="AF186" s="18">
        <f>SUM(G185:G187,K185:K187,O185:O187,S185:S187)</f>
        <v>111</v>
      </c>
      <c r="AG186" s="19">
        <f>AE186-AF186</f>
        <v>9</v>
      </c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</row>
    <row r="187" spans="1:67" ht="12.3" customHeight="1" x14ac:dyDescent="0.15">
      <c r="C187" s="224"/>
      <c r="D187" s="238" t="s">
        <v>157</v>
      </c>
      <c r="E187" s="167">
        <f>IF(K184="","",K184)</f>
        <v>18</v>
      </c>
      <c r="F187" s="154" t="str">
        <f t="shared" si="40"/>
        <v>-</v>
      </c>
      <c r="G187" s="168">
        <f>IF(I184="","",I184)</f>
        <v>21</v>
      </c>
      <c r="H187" s="395" t="str">
        <f>IF(J184="","",J184)</f>
        <v>-</v>
      </c>
      <c r="I187" s="398"/>
      <c r="J187" s="399"/>
      <c r="K187" s="399"/>
      <c r="L187" s="400"/>
      <c r="M187" s="159"/>
      <c r="N187" s="154" t="str">
        <f t="shared" si="38"/>
        <v/>
      </c>
      <c r="O187" s="160"/>
      <c r="P187" s="323"/>
      <c r="Q187" s="159"/>
      <c r="R187" s="161" t="str">
        <f t="shared" si="39"/>
        <v/>
      </c>
      <c r="S187" s="160"/>
      <c r="T187" s="331"/>
      <c r="U187" s="14">
        <f>Z186</f>
        <v>1</v>
      </c>
      <c r="V187" s="15" t="s">
        <v>14</v>
      </c>
      <c r="W187" s="15">
        <f>AA186</f>
        <v>2</v>
      </c>
      <c r="X187" s="16" t="s">
        <v>11</v>
      </c>
      <c r="Y187" s="6"/>
      <c r="Z187" s="25"/>
      <c r="AA187" s="26"/>
      <c r="AB187" s="25"/>
      <c r="AC187" s="26"/>
      <c r="AD187" s="27"/>
      <c r="AE187" s="26"/>
      <c r="AF187" s="26"/>
      <c r="AG187" s="27"/>
      <c r="AK187" s="73" t="s">
        <v>189</v>
      </c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</row>
    <row r="188" spans="1:67" ht="12.3" customHeight="1" x14ac:dyDescent="0.15">
      <c r="C188" s="225" t="s">
        <v>140</v>
      </c>
      <c r="D188" s="237" t="s">
        <v>141</v>
      </c>
      <c r="E188" s="162">
        <f>IF(O182="","",O182)</f>
        <v>18</v>
      </c>
      <c r="F188" s="165" t="str">
        <f t="shared" si="40"/>
        <v>-</v>
      </c>
      <c r="G188" s="163">
        <f>IF(M182="","",M182)</f>
        <v>21</v>
      </c>
      <c r="H188" s="332" t="str">
        <f>IF(P182="","",IF(P182="○","×",IF(P182="×","○")))</f>
        <v>○</v>
      </c>
      <c r="I188" s="169">
        <f>IF(O185="","",O185)</f>
        <v>21</v>
      </c>
      <c r="J188" s="154" t="str">
        <f t="shared" ref="J188:J189" si="41">IF(I188="","","-")</f>
        <v>-</v>
      </c>
      <c r="K188" s="163">
        <f>IF(M185="","",M185)</f>
        <v>10</v>
      </c>
      <c r="L188" s="332" t="str">
        <f>IF(P185="","",IF(P185="○","×",IF(P185="×","○")))</f>
        <v>○</v>
      </c>
      <c r="M188" s="380"/>
      <c r="N188" s="381"/>
      <c r="O188" s="381"/>
      <c r="P188" s="396"/>
      <c r="Q188" s="153">
        <v>21</v>
      </c>
      <c r="R188" s="154" t="str">
        <f t="shared" si="39"/>
        <v>-</v>
      </c>
      <c r="S188" s="155">
        <v>10</v>
      </c>
      <c r="T188" s="325" t="str">
        <f>IF(Q188&lt;&gt;"",IF(Q188&gt;S188,IF(Q189&gt;S189,"○",IF(Q190&gt;S190,"○","×")),IF(Q189&gt;S189,IF(Q190&gt;S190,"○","×"),"×")),"")</f>
        <v>○</v>
      </c>
      <c r="U188" s="309" t="s">
        <v>206</v>
      </c>
      <c r="V188" s="310"/>
      <c r="W188" s="310"/>
      <c r="X188" s="311"/>
      <c r="Y188" s="6"/>
      <c r="Z188" s="17"/>
      <c r="AA188" s="18"/>
      <c r="AB188" s="17"/>
      <c r="AC188" s="18"/>
      <c r="AD188" s="19"/>
      <c r="AE188" s="18"/>
      <c r="AF188" s="18"/>
      <c r="AG188" s="19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</row>
    <row r="189" spans="1:67" ht="12.3" customHeight="1" x14ac:dyDescent="0.15">
      <c r="C189" s="225" t="s">
        <v>142</v>
      </c>
      <c r="D189" s="234" t="s">
        <v>143</v>
      </c>
      <c r="E189" s="162">
        <f>IF(O183="","",O183)</f>
        <v>21</v>
      </c>
      <c r="F189" s="154" t="str">
        <f t="shared" si="40"/>
        <v>-</v>
      </c>
      <c r="G189" s="163">
        <f>IF(M183="","",M183)</f>
        <v>9</v>
      </c>
      <c r="H189" s="333" t="str">
        <f>IF(J186="","",J186)</f>
        <v/>
      </c>
      <c r="I189" s="169">
        <f>IF(O186="","",O186)</f>
        <v>21</v>
      </c>
      <c r="J189" s="154" t="str">
        <f t="shared" si="41"/>
        <v>-</v>
      </c>
      <c r="K189" s="163">
        <f>IF(M186="","",M186)</f>
        <v>11</v>
      </c>
      <c r="L189" s="333" t="str">
        <f>IF(N186="","",N186)</f>
        <v>-</v>
      </c>
      <c r="M189" s="383"/>
      <c r="N189" s="384"/>
      <c r="O189" s="384"/>
      <c r="P189" s="397"/>
      <c r="Q189" s="153">
        <v>21</v>
      </c>
      <c r="R189" s="154" t="str">
        <f t="shared" si="39"/>
        <v>-</v>
      </c>
      <c r="S189" s="155">
        <v>2</v>
      </c>
      <c r="T189" s="325"/>
      <c r="U189" s="312"/>
      <c r="V189" s="313"/>
      <c r="W189" s="313"/>
      <c r="X189" s="314"/>
      <c r="Y189" s="6"/>
      <c r="Z189" s="17">
        <f>COUNTIF(E188:T190,"○")</f>
        <v>3</v>
      </c>
      <c r="AA189" s="18">
        <f>COUNTIF(E188:T190,"×")</f>
        <v>0</v>
      </c>
      <c r="AB189" s="11">
        <f>(IF((E188&gt;G188),1,0))+(IF((E189&gt;G189),1,0))+(IF((E190&gt;G190),1,0))+(IF((I188&gt;K188),1,0))+(IF((I189&gt;K189),1,0))+(IF((I190&gt;K190),1,0))+(IF((M188&gt;O188),1,0))+(IF((M189&gt;O189),1,0))+(IF((M190&gt;O190),1,0))+(IF((Q188&gt;S188),1,0))+(IF((Q189&gt;S189),1,0))+(IF((Q190&gt;S190),1,0))</f>
        <v>6</v>
      </c>
      <c r="AC189" s="12">
        <f>(IF((E188&lt;G188),1,0))+(IF((E189&lt;G189),1,0))+(IF((E190&lt;G190),1,0))+(IF((I188&lt;K188),1,0))+(IF((I189&lt;K189),1,0))+(IF((I190&lt;K190),1,0))+(IF((M188&lt;O188),1,0))+(IF((M189&lt;O189),1,0))+(IF((M190&lt;O190),1,0))+(IF((Q188&lt;S188),1,0))+(IF((Q189&lt;S189),1,0))+(IF((Q190&lt;S190),1,0))</f>
        <v>1</v>
      </c>
      <c r="AD189" s="13">
        <f>AB189-AC189</f>
        <v>5</v>
      </c>
      <c r="AE189" s="18">
        <f>SUM(E188:E190,I188:I190,M188:M190,Q188:Q190)</f>
        <v>144</v>
      </c>
      <c r="AF189" s="18">
        <f>SUM(G188:G190,K188:K190,O188:O190,S188:S190)</f>
        <v>73</v>
      </c>
      <c r="AG189" s="19">
        <f>AE189-AF189</f>
        <v>71</v>
      </c>
      <c r="AK189" s="73" t="s">
        <v>188</v>
      </c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</row>
    <row r="190" spans="1:67" ht="12.3" customHeight="1" x14ac:dyDescent="0.15">
      <c r="C190" s="224"/>
      <c r="D190" s="239" t="s">
        <v>158</v>
      </c>
      <c r="E190" s="167">
        <f>IF(O184="","",O184)</f>
        <v>21</v>
      </c>
      <c r="F190" s="161" t="str">
        <f t="shared" si="40"/>
        <v>-</v>
      </c>
      <c r="G190" s="168">
        <f>IF(M184="","",M184)</f>
        <v>10</v>
      </c>
      <c r="H190" s="395" t="str">
        <f>IF(J187="","",J187)</f>
        <v/>
      </c>
      <c r="I190" s="178" t="str">
        <f>IF(O187="","",O187)</f>
        <v/>
      </c>
      <c r="J190" s="154" t="str">
        <f>IF(I190="","","-")</f>
        <v/>
      </c>
      <c r="K190" s="168" t="str">
        <f>IF(M187="","",M187)</f>
        <v/>
      </c>
      <c r="L190" s="395" t="str">
        <f>IF(N187="","",N187)</f>
        <v/>
      </c>
      <c r="M190" s="398"/>
      <c r="N190" s="399"/>
      <c r="O190" s="399"/>
      <c r="P190" s="400"/>
      <c r="Q190" s="159"/>
      <c r="R190" s="154" t="str">
        <f t="shared" si="39"/>
        <v/>
      </c>
      <c r="S190" s="160"/>
      <c r="T190" s="331"/>
      <c r="U190" s="14">
        <f>Z189</f>
        <v>3</v>
      </c>
      <c r="V190" s="15" t="s">
        <v>14</v>
      </c>
      <c r="W190" s="15">
        <f>AA189</f>
        <v>0</v>
      </c>
      <c r="X190" s="16" t="s">
        <v>11</v>
      </c>
      <c r="Y190" s="6"/>
      <c r="Z190" s="17"/>
      <c r="AA190" s="18"/>
      <c r="AB190" s="17"/>
      <c r="AC190" s="18"/>
      <c r="AD190" s="19"/>
      <c r="AE190" s="18"/>
      <c r="AF190" s="18"/>
      <c r="AG190" s="19"/>
      <c r="AI190" s="74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</row>
    <row r="191" spans="1:67" ht="12.3" customHeight="1" x14ac:dyDescent="0.15">
      <c r="C191" s="222" t="s">
        <v>151</v>
      </c>
      <c r="D191" s="237" t="s">
        <v>143</v>
      </c>
      <c r="E191" s="162">
        <f>IF(S182="","",S182)</f>
        <v>6</v>
      </c>
      <c r="F191" s="154" t="str">
        <f t="shared" si="40"/>
        <v>-</v>
      </c>
      <c r="G191" s="163">
        <f>IF(Q182="","",Q182)</f>
        <v>21</v>
      </c>
      <c r="H191" s="332" t="str">
        <f>IF(T182="","",IF(T182="○","×",IF(T182="×","○")))</f>
        <v>×</v>
      </c>
      <c r="I191" s="169">
        <f>IF(S185="","",S185)</f>
        <v>8</v>
      </c>
      <c r="J191" s="165" t="str">
        <f t="shared" ref="J191:J193" si="42">IF(I191="","","-")</f>
        <v>-</v>
      </c>
      <c r="K191" s="163">
        <f>IF(Q185="","",Q185)</f>
        <v>21</v>
      </c>
      <c r="L191" s="332" t="str">
        <f>IF(T185="","",IF(T185="○","×",IF(T185="×","○")))</f>
        <v>×</v>
      </c>
      <c r="M191" s="172">
        <f>IF(S188="","",S188)</f>
        <v>10</v>
      </c>
      <c r="N191" s="154" t="str">
        <f>IF(M191="","","-")</f>
        <v>-</v>
      </c>
      <c r="O191" s="171">
        <f>IF(Q188="","",Q188)</f>
        <v>21</v>
      </c>
      <c r="P191" s="332" t="str">
        <f>IF(T188="","",IF(T188="○","×",IF(T188="×","○")))</f>
        <v>×</v>
      </c>
      <c r="Q191" s="380"/>
      <c r="R191" s="381"/>
      <c r="S191" s="381"/>
      <c r="T191" s="382"/>
      <c r="U191" s="309" t="s">
        <v>210</v>
      </c>
      <c r="V191" s="310"/>
      <c r="W191" s="310"/>
      <c r="X191" s="311"/>
      <c r="Y191" s="6"/>
      <c r="Z191" s="5"/>
      <c r="AA191" s="4"/>
      <c r="AB191" s="5"/>
      <c r="AC191" s="4"/>
      <c r="AD191" s="9"/>
      <c r="AE191" s="4"/>
      <c r="AF191" s="4"/>
      <c r="AG191" s="9"/>
      <c r="AI191" s="74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</row>
    <row r="192" spans="1:67" ht="12.3" customHeight="1" x14ac:dyDescent="0.15">
      <c r="C192" s="222" t="s">
        <v>152</v>
      </c>
      <c r="D192" s="234" t="s">
        <v>54</v>
      </c>
      <c r="E192" s="162">
        <f>IF(S183="","",S183)</f>
        <v>7</v>
      </c>
      <c r="F192" s="154" t="str">
        <f t="shared" si="40"/>
        <v>-</v>
      </c>
      <c r="G192" s="163">
        <f>IF(Q183="","",Q183)</f>
        <v>21</v>
      </c>
      <c r="H192" s="333" t="str">
        <f>IF(J189="","",J189)</f>
        <v>-</v>
      </c>
      <c r="I192" s="169">
        <f>IF(S186="","",S186)</f>
        <v>6</v>
      </c>
      <c r="J192" s="154" t="str">
        <f t="shared" si="42"/>
        <v>-</v>
      </c>
      <c r="K192" s="163">
        <f>IF(Q186="","",Q186)</f>
        <v>21</v>
      </c>
      <c r="L192" s="333" t="str">
        <f>IF(N189="","",N189)</f>
        <v/>
      </c>
      <c r="M192" s="169">
        <f>IF(S189="","",S189)</f>
        <v>2</v>
      </c>
      <c r="N192" s="154" t="str">
        <f>IF(M192="","","-")</f>
        <v>-</v>
      </c>
      <c r="O192" s="163">
        <f>IF(Q189="","",Q189)</f>
        <v>21</v>
      </c>
      <c r="P192" s="333" t="str">
        <f>IF(R189="","",R189)</f>
        <v>-</v>
      </c>
      <c r="Q192" s="383"/>
      <c r="R192" s="384"/>
      <c r="S192" s="384"/>
      <c r="T192" s="385"/>
      <c r="U192" s="312"/>
      <c r="V192" s="313"/>
      <c r="W192" s="313"/>
      <c r="X192" s="314"/>
      <c r="Y192" s="6"/>
      <c r="Z192" s="17">
        <f>COUNTIF(E191:T193,"○")</f>
        <v>0</v>
      </c>
      <c r="AA192" s="18">
        <f>COUNTIF(E191:T193,"×")</f>
        <v>3</v>
      </c>
      <c r="AB192" s="11">
        <f>(IF((E191&gt;G191),1,0))+(IF((E192&gt;G192),1,0))+(IF((E193&gt;G193),1,0))+(IF((I191&gt;K191),1,0))+(IF((I192&gt;K192),1,0))+(IF((I193&gt;K193),1,0))+(IF((M191&gt;O191),1,0))+(IF((M192&gt;O192),1,0))+(IF((M193&gt;O193),1,0))+(IF((Q191&gt;S191),1,0))+(IF((Q192&gt;S192),1,0))+(IF((Q193&gt;S193),1,0))</f>
        <v>0</v>
      </c>
      <c r="AC192" s="12">
        <f>(IF((E191&lt;G191),1,0))+(IF((E192&lt;G192),1,0))+(IF((E193&lt;G193),1,0))+(IF((I191&lt;K191),1,0))+(IF((I192&lt;K192),1,0))+(IF((I193&lt;K193),1,0))+(IF((M191&lt;O191),1,0))+(IF((M192&lt;O192),1,0))+(IF((M193&lt;O193),1,0))+(IF((Q191&lt;S191),1,0))+(IF((Q192&lt;S192),1,0))+(IF((Q193&lt;S193),1,0))</f>
        <v>6</v>
      </c>
      <c r="AD192" s="13">
        <f>AB192-AC192</f>
        <v>-6</v>
      </c>
      <c r="AE192" s="18">
        <f>SUM(E191:E193,I191:I193,M191:M193,Q191:Q193)</f>
        <v>39</v>
      </c>
      <c r="AF192" s="18">
        <f>SUM(G191:G193,K191:K193,O191:O193,S191:S193)</f>
        <v>126</v>
      </c>
      <c r="AG192" s="19">
        <f>AE192-AF192</f>
        <v>-87</v>
      </c>
      <c r="AI192" s="74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</row>
    <row r="193" spans="1:61" ht="12.3" customHeight="1" thickBot="1" x14ac:dyDescent="0.2">
      <c r="C193" s="226"/>
      <c r="D193" s="240" t="s">
        <v>158</v>
      </c>
      <c r="E193" s="173" t="str">
        <f>IF(S184="","",S184)</f>
        <v/>
      </c>
      <c r="F193" s="174" t="str">
        <f t="shared" si="40"/>
        <v/>
      </c>
      <c r="G193" s="175" t="str">
        <f>IF(Q184="","",Q184)</f>
        <v/>
      </c>
      <c r="H193" s="334" t="str">
        <f>IF(J190="","",J190)</f>
        <v/>
      </c>
      <c r="I193" s="176" t="str">
        <f>IF(S187="","",S187)</f>
        <v/>
      </c>
      <c r="J193" s="174" t="str">
        <f t="shared" si="42"/>
        <v/>
      </c>
      <c r="K193" s="175" t="str">
        <f>IF(Q187="","",Q187)</f>
        <v/>
      </c>
      <c r="L193" s="334" t="str">
        <f>IF(N190="","",N190)</f>
        <v/>
      </c>
      <c r="M193" s="176" t="str">
        <f>IF(S190="","",S190)</f>
        <v/>
      </c>
      <c r="N193" s="174" t="str">
        <f>IF(M193="","","-")</f>
        <v/>
      </c>
      <c r="O193" s="175" t="str">
        <f>IF(Q190="","",Q190)</f>
        <v/>
      </c>
      <c r="P193" s="334" t="str">
        <f>IF(R190="","",R190)</f>
        <v/>
      </c>
      <c r="Q193" s="386"/>
      <c r="R193" s="387"/>
      <c r="S193" s="387"/>
      <c r="T193" s="388"/>
      <c r="U193" s="29">
        <f>Z192</f>
        <v>0</v>
      </c>
      <c r="V193" s="30" t="s">
        <v>14</v>
      </c>
      <c r="W193" s="30">
        <f>AA192</f>
        <v>3</v>
      </c>
      <c r="X193" s="31" t="s">
        <v>11</v>
      </c>
      <c r="Y193" s="6"/>
      <c r="Z193" s="25"/>
      <c r="AA193" s="26"/>
      <c r="AB193" s="25"/>
      <c r="AC193" s="26"/>
      <c r="AD193" s="27"/>
      <c r="AE193" s="26"/>
      <c r="AF193" s="26"/>
      <c r="AG193" s="27"/>
      <c r="AI193" s="74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</row>
    <row r="194" spans="1:61" ht="12.3" customHeight="1" thickBot="1" x14ac:dyDescent="0.25">
      <c r="C194" s="221"/>
      <c r="D194" s="223"/>
      <c r="E194" s="227"/>
      <c r="F194" s="228"/>
      <c r="G194" s="227"/>
      <c r="H194" s="229"/>
      <c r="I194" s="230"/>
      <c r="J194" s="231"/>
      <c r="K194" s="230"/>
      <c r="L194" s="232"/>
      <c r="M194" s="230"/>
      <c r="N194" s="231"/>
      <c r="O194" s="230"/>
      <c r="P194" s="232"/>
      <c r="Q194" s="230"/>
      <c r="R194" s="231"/>
      <c r="S194" s="230"/>
      <c r="T194" s="232"/>
      <c r="U194" s="232"/>
      <c r="V194" s="232"/>
      <c r="W194" s="232"/>
      <c r="X194" s="232"/>
      <c r="Y194" s="232"/>
      <c r="Z194" s="232"/>
      <c r="AA194" s="232"/>
      <c r="AB194" s="232"/>
      <c r="AC194" s="232"/>
      <c r="AD194" s="232"/>
      <c r="AE194" s="232"/>
      <c r="AF194" s="232"/>
      <c r="AG194" s="232"/>
      <c r="AH194" s="232"/>
      <c r="AI194" s="74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</row>
    <row r="195" spans="1:61" ht="12.3" customHeight="1" x14ac:dyDescent="0.2">
      <c r="B195" s="74"/>
      <c r="C195" s="389" t="s">
        <v>176</v>
      </c>
      <c r="D195" s="390"/>
      <c r="E195" s="393" t="str">
        <f>C197</f>
        <v>久瀬奈緒美</v>
      </c>
      <c r="F195" s="316"/>
      <c r="G195" s="316"/>
      <c r="H195" s="394"/>
      <c r="I195" s="315" t="str">
        <f>C200</f>
        <v>佐伯寿望愛</v>
      </c>
      <c r="J195" s="316"/>
      <c r="K195" s="316"/>
      <c r="L195" s="394"/>
      <c r="M195" s="315" t="str">
        <f>C203</f>
        <v>合田亜里砂</v>
      </c>
      <c r="N195" s="316"/>
      <c r="O195" s="316"/>
      <c r="P195" s="394"/>
      <c r="Q195" s="315" t="str">
        <f>C206</f>
        <v>白木彩夏</v>
      </c>
      <c r="R195" s="316"/>
      <c r="S195" s="316"/>
      <c r="T195" s="317"/>
      <c r="U195" s="342" t="s">
        <v>5</v>
      </c>
      <c r="V195" s="343"/>
      <c r="W195" s="343"/>
      <c r="X195" s="344"/>
      <c r="Y195" s="6"/>
      <c r="Z195" s="345" t="s">
        <v>7</v>
      </c>
      <c r="AA195" s="346"/>
      <c r="AB195" s="345" t="s">
        <v>8</v>
      </c>
      <c r="AC195" s="347"/>
      <c r="AD195" s="346"/>
      <c r="AE195" s="348" t="s">
        <v>9</v>
      </c>
      <c r="AF195" s="349"/>
      <c r="AG195" s="350"/>
      <c r="AI195" s="74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</row>
    <row r="196" spans="1:61" ht="12.3" customHeight="1" thickBot="1" x14ac:dyDescent="0.25">
      <c r="C196" s="391"/>
      <c r="D196" s="392"/>
      <c r="E196" s="408" t="str">
        <f>C198</f>
        <v>石川和美</v>
      </c>
      <c r="F196" s="409"/>
      <c r="G196" s="409"/>
      <c r="H196" s="410"/>
      <c r="I196" s="411" t="str">
        <f>C201</f>
        <v>石水梨羽</v>
      </c>
      <c r="J196" s="409"/>
      <c r="K196" s="409"/>
      <c r="L196" s="410"/>
      <c r="M196" s="411" t="str">
        <f>C204</f>
        <v>合田愛桜</v>
      </c>
      <c r="N196" s="409"/>
      <c r="O196" s="409"/>
      <c r="P196" s="410"/>
      <c r="Q196" s="411" t="str">
        <f>C207</f>
        <v>山内莉橙</v>
      </c>
      <c r="R196" s="409"/>
      <c r="S196" s="409"/>
      <c r="T196" s="412"/>
      <c r="U196" s="318" t="s">
        <v>6</v>
      </c>
      <c r="V196" s="319"/>
      <c r="W196" s="319"/>
      <c r="X196" s="320"/>
      <c r="Y196" s="6"/>
      <c r="Z196" s="146" t="s">
        <v>10</v>
      </c>
      <c r="AA196" s="147" t="s">
        <v>11</v>
      </c>
      <c r="AB196" s="146" t="s">
        <v>4</v>
      </c>
      <c r="AC196" s="147" t="s">
        <v>12</v>
      </c>
      <c r="AD196" s="148" t="s">
        <v>13</v>
      </c>
      <c r="AE196" s="147" t="s">
        <v>4</v>
      </c>
      <c r="AF196" s="147" t="s">
        <v>12</v>
      </c>
      <c r="AG196" s="148" t="s">
        <v>13</v>
      </c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</row>
    <row r="197" spans="1:61" ht="12.3" customHeight="1" x14ac:dyDescent="0.15">
      <c r="A197" s="401"/>
      <c r="B197" s="402"/>
      <c r="C197" s="222" t="s">
        <v>148</v>
      </c>
      <c r="D197" s="234" t="s">
        <v>149</v>
      </c>
      <c r="E197" s="403"/>
      <c r="F197" s="404"/>
      <c r="G197" s="404"/>
      <c r="H197" s="405"/>
      <c r="I197" s="153">
        <v>21</v>
      </c>
      <c r="J197" s="154" t="str">
        <f>IF(I197="","","-")</f>
        <v>-</v>
      </c>
      <c r="K197" s="155">
        <v>10</v>
      </c>
      <c r="L197" s="321" t="str">
        <f>IF(I197&lt;&gt;"",IF(I197&gt;K197,IF(I198&gt;K198,"○",IF(I199&gt;K199,"○","×")),IF(I198&gt;K198,IF(I199&gt;K199,"○","×"),"×")),"")</f>
        <v>○</v>
      </c>
      <c r="M197" s="153">
        <v>22</v>
      </c>
      <c r="N197" s="156" t="str">
        <f t="shared" ref="N197:N202" si="43">IF(M197="","","-")</f>
        <v>-</v>
      </c>
      <c r="O197" s="157">
        <v>20</v>
      </c>
      <c r="P197" s="321" t="str">
        <f>IF(M197&lt;&gt;"",IF(M197&gt;O197,IF(M198&gt;O198,"○",IF(M199&gt;O199,"○","×")),IF(M198&gt;O198,IF(M199&gt;O199,"○","×"),"×")),"")</f>
        <v>○</v>
      </c>
      <c r="Q197" s="177">
        <v>21</v>
      </c>
      <c r="R197" s="156" t="str">
        <f t="shared" ref="R197:R205" si="44">IF(Q197="","","-")</f>
        <v>-</v>
      </c>
      <c r="S197" s="155">
        <v>13</v>
      </c>
      <c r="T197" s="324" t="str">
        <f>IF(Q197&lt;&gt;"",IF(Q197&gt;S197,IF(Q198&gt;S198,"○",IF(Q199&gt;S199,"○","×")),IF(Q198&gt;S198,IF(Q199&gt;S199,"○","×"),"×")),"")</f>
        <v>○</v>
      </c>
      <c r="U197" s="326" t="s">
        <v>206</v>
      </c>
      <c r="V197" s="327"/>
      <c r="W197" s="327"/>
      <c r="X197" s="328"/>
      <c r="Y197" s="6"/>
      <c r="Z197" s="17"/>
      <c r="AA197" s="18"/>
      <c r="AB197" s="5"/>
      <c r="AC197" s="4"/>
      <c r="AD197" s="9"/>
      <c r="AE197" s="18"/>
      <c r="AF197" s="18"/>
      <c r="AG197" s="19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</row>
    <row r="198" spans="1:61" ht="12.3" customHeight="1" x14ac:dyDescent="0.15">
      <c r="C198" s="222" t="s">
        <v>150</v>
      </c>
      <c r="D198" s="235" t="s">
        <v>149</v>
      </c>
      <c r="E198" s="406"/>
      <c r="F198" s="384"/>
      <c r="G198" s="384"/>
      <c r="H198" s="397"/>
      <c r="I198" s="153">
        <v>21</v>
      </c>
      <c r="J198" s="154" t="str">
        <f>IF(I198="","","-")</f>
        <v>-</v>
      </c>
      <c r="K198" s="158">
        <v>11</v>
      </c>
      <c r="L198" s="322"/>
      <c r="M198" s="153">
        <v>21</v>
      </c>
      <c r="N198" s="154" t="str">
        <f t="shared" si="43"/>
        <v>-</v>
      </c>
      <c r="O198" s="155">
        <v>19</v>
      </c>
      <c r="P198" s="322"/>
      <c r="Q198" s="153">
        <v>21</v>
      </c>
      <c r="R198" s="154" t="str">
        <f t="shared" si="44"/>
        <v>-</v>
      </c>
      <c r="S198" s="155">
        <v>16</v>
      </c>
      <c r="T198" s="325"/>
      <c r="U198" s="312"/>
      <c r="V198" s="313"/>
      <c r="W198" s="313"/>
      <c r="X198" s="314"/>
      <c r="Y198" s="6"/>
      <c r="Z198" s="17">
        <f>COUNTIF(E197:T199,"○")</f>
        <v>3</v>
      </c>
      <c r="AA198" s="18">
        <f>COUNTIF(E197:T199,"×")</f>
        <v>0</v>
      </c>
      <c r="AB198" s="11">
        <f>(IF((E197&gt;G197),1,0))+(IF((E198&gt;G198),1,0))+(IF((E199&gt;G199),1,0))+(IF((I197&gt;K197),1,0))+(IF((I198&gt;K198),1,0))+(IF((I199&gt;K199),1,0))+(IF((M197&gt;O197),1,0))+(IF((M198&gt;O198),1,0))+(IF((M199&gt;O199),1,0))+(IF((Q197&gt;S197),1,0))+(IF((Q198&gt;S198),1,0))+(IF((Q199&gt;S199),1,0))</f>
        <v>6</v>
      </c>
      <c r="AC198" s="12">
        <f>(IF((E197&lt;G197),1,0))+(IF((E198&lt;G198),1,0))+(IF((E199&lt;G199),1,0))+(IF((I197&lt;K197),1,0))+(IF((I198&lt;K198),1,0))+(IF((I199&lt;K199),1,0))+(IF((M197&lt;O197),1,0))+(IF((M198&lt;O198),1,0))+(IF((M199&lt;O199),1,0))+(IF((Q197&lt;S197),1,0))+(IF((Q198&lt;S198),1,0))+(IF((Q199&lt;S199),1,0))</f>
        <v>0</v>
      </c>
      <c r="AD198" s="13">
        <f>AB198-AC198</f>
        <v>6</v>
      </c>
      <c r="AE198" s="18">
        <f>SUM(E197:E199,I197:I199,M197:M199,Q197:Q199)</f>
        <v>127</v>
      </c>
      <c r="AF198" s="18">
        <f>SUM(G197:G199,K197:K199,O197:O199,S197:S199)</f>
        <v>89</v>
      </c>
      <c r="AG198" s="19">
        <f>AE198-AF198</f>
        <v>38</v>
      </c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</row>
    <row r="199" spans="1:61" ht="12.3" customHeight="1" x14ac:dyDescent="0.15">
      <c r="C199" s="224"/>
      <c r="D199" s="236" t="s">
        <v>157</v>
      </c>
      <c r="E199" s="407"/>
      <c r="F199" s="399"/>
      <c r="G199" s="399"/>
      <c r="H199" s="400"/>
      <c r="I199" s="159"/>
      <c r="J199" s="154" t="str">
        <f>IF(I199="","","-")</f>
        <v/>
      </c>
      <c r="K199" s="160"/>
      <c r="L199" s="323"/>
      <c r="M199" s="159"/>
      <c r="N199" s="161" t="str">
        <f t="shared" si="43"/>
        <v/>
      </c>
      <c r="O199" s="160"/>
      <c r="P199" s="322"/>
      <c r="Q199" s="159"/>
      <c r="R199" s="161" t="str">
        <f t="shared" si="44"/>
        <v/>
      </c>
      <c r="S199" s="160"/>
      <c r="T199" s="325"/>
      <c r="U199" s="14">
        <f>Z198</f>
        <v>3</v>
      </c>
      <c r="V199" s="15" t="s">
        <v>14</v>
      </c>
      <c r="W199" s="15">
        <f>AA198</f>
        <v>0</v>
      </c>
      <c r="X199" s="16" t="s">
        <v>11</v>
      </c>
      <c r="Y199" s="6"/>
      <c r="Z199" s="17"/>
      <c r="AA199" s="18"/>
      <c r="AB199" s="17"/>
      <c r="AC199" s="18"/>
      <c r="AD199" s="19"/>
      <c r="AE199" s="18"/>
      <c r="AF199" s="18"/>
      <c r="AG199" s="19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</row>
    <row r="200" spans="1:61" ht="12.3" customHeight="1" x14ac:dyDescent="0.15">
      <c r="C200" s="222" t="s">
        <v>146</v>
      </c>
      <c r="D200" s="237" t="s">
        <v>143</v>
      </c>
      <c r="E200" s="162">
        <f>IF(K197="","",K197)</f>
        <v>10</v>
      </c>
      <c r="F200" s="154" t="str">
        <f t="shared" ref="F200:F208" si="45">IF(E200="","","-")</f>
        <v>-</v>
      </c>
      <c r="G200" s="163">
        <f>IF(I197="","",I197)</f>
        <v>21</v>
      </c>
      <c r="H200" s="332" t="str">
        <f>IF(L197="","",IF(L197="○","×",IF(L197="×","○")))</f>
        <v>×</v>
      </c>
      <c r="I200" s="380"/>
      <c r="J200" s="381"/>
      <c r="K200" s="381"/>
      <c r="L200" s="396"/>
      <c r="M200" s="153">
        <v>15</v>
      </c>
      <c r="N200" s="154" t="str">
        <f t="shared" si="43"/>
        <v>-</v>
      </c>
      <c r="O200" s="155">
        <v>21</v>
      </c>
      <c r="P200" s="329" t="str">
        <f>IF(M200&lt;&gt;"",IF(M200&gt;O200,IF(M201&gt;O201,"○",IF(M202&gt;O202,"○","×")),IF(M201&gt;O201,IF(M202&gt;O202,"○","×"),"×")),"")</f>
        <v>×</v>
      </c>
      <c r="Q200" s="153">
        <v>21</v>
      </c>
      <c r="R200" s="154" t="str">
        <f t="shared" si="44"/>
        <v>-</v>
      </c>
      <c r="S200" s="155">
        <v>18</v>
      </c>
      <c r="T200" s="330" t="str">
        <f>IF(Q200&lt;&gt;"",IF(Q200&gt;S200,IF(Q201&gt;S201,"○",IF(Q202&gt;S202,"○","×")),IF(Q201&gt;S201,IF(Q202&gt;S202,"○","×"),"×")),"")</f>
        <v>○</v>
      </c>
      <c r="U200" s="309" t="s">
        <v>209</v>
      </c>
      <c r="V200" s="310"/>
      <c r="W200" s="310"/>
      <c r="X200" s="311"/>
      <c r="Y200" s="6"/>
      <c r="Z200" s="5"/>
      <c r="AA200" s="4"/>
      <c r="AB200" s="5"/>
      <c r="AC200" s="4"/>
      <c r="AD200" s="9"/>
      <c r="AE200" s="4"/>
      <c r="AF200" s="4"/>
      <c r="AG200" s="9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</row>
    <row r="201" spans="1:61" ht="12.3" customHeight="1" x14ac:dyDescent="0.15">
      <c r="C201" s="222" t="s">
        <v>147</v>
      </c>
      <c r="D201" s="234" t="s">
        <v>54</v>
      </c>
      <c r="E201" s="162">
        <f>IF(K198="","",K198)</f>
        <v>11</v>
      </c>
      <c r="F201" s="154" t="str">
        <f t="shared" si="45"/>
        <v>-</v>
      </c>
      <c r="G201" s="163">
        <f>IF(I198="","",I198)</f>
        <v>21</v>
      </c>
      <c r="H201" s="333" t="str">
        <f>IF(J198="","",J198)</f>
        <v>-</v>
      </c>
      <c r="I201" s="383"/>
      <c r="J201" s="384"/>
      <c r="K201" s="384"/>
      <c r="L201" s="397"/>
      <c r="M201" s="153">
        <v>23</v>
      </c>
      <c r="N201" s="154" t="str">
        <f t="shared" si="43"/>
        <v>-</v>
      </c>
      <c r="O201" s="155">
        <v>21</v>
      </c>
      <c r="P201" s="322"/>
      <c r="Q201" s="153">
        <v>21</v>
      </c>
      <c r="R201" s="154" t="str">
        <f t="shared" si="44"/>
        <v>-</v>
      </c>
      <c r="S201" s="155">
        <v>10</v>
      </c>
      <c r="T201" s="325"/>
      <c r="U201" s="312"/>
      <c r="V201" s="313"/>
      <c r="W201" s="313"/>
      <c r="X201" s="314"/>
      <c r="Y201" s="6"/>
      <c r="Z201" s="17">
        <f>COUNTIF(E200:T202,"○")</f>
        <v>1</v>
      </c>
      <c r="AA201" s="18">
        <f>COUNTIF(E200:T202,"×")</f>
        <v>2</v>
      </c>
      <c r="AB201" s="11">
        <f>(IF((E200&gt;G200),1,0))+(IF((E201&gt;G201),1,0))+(IF((E202&gt;G202),1,0))+(IF((I200&gt;K200),1,0))+(IF((I201&gt;K201),1,0))+(IF((I202&gt;K202),1,0))+(IF((M200&gt;O200),1,0))+(IF((M201&gt;O201),1,0))+(IF((M202&gt;O202),1,0))+(IF((Q200&gt;S200),1,0))+(IF((Q201&gt;S201),1,0))+(IF((Q202&gt;S202),1,0))</f>
        <v>3</v>
      </c>
      <c r="AC201" s="12">
        <f>(IF((E200&lt;G200),1,0))+(IF((E201&lt;G201),1,0))+(IF((E202&lt;G202),1,0))+(IF((I200&lt;K200),1,0))+(IF((I201&lt;K201),1,0))+(IF((I202&lt;K202),1,0))+(IF((M200&lt;O200),1,0))+(IF((M201&lt;O201),1,0))+(IF((M202&lt;O202),1,0))+(IF((Q200&lt;S200),1,0))+(IF((Q201&lt;S201),1,0))+(IF((Q202&lt;S202),1,0))</f>
        <v>4</v>
      </c>
      <c r="AD201" s="13">
        <f>AB201-AC201</f>
        <v>-1</v>
      </c>
      <c r="AE201" s="18">
        <f>SUM(E200:E202,I200:I202,M200:M202,Q200:Q202)</f>
        <v>107</v>
      </c>
      <c r="AF201" s="18">
        <f>SUM(G200:G202,K200:K202,O200:O202,S200:S202)</f>
        <v>133</v>
      </c>
      <c r="AG201" s="19">
        <f>AE201-AF201</f>
        <v>-26</v>
      </c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</row>
    <row r="202" spans="1:61" ht="12.3" customHeight="1" x14ac:dyDescent="0.15">
      <c r="C202" s="224"/>
      <c r="D202" s="238" t="s">
        <v>158</v>
      </c>
      <c r="E202" s="167" t="str">
        <f>IF(K199="","",K199)</f>
        <v/>
      </c>
      <c r="F202" s="154" t="str">
        <f t="shared" si="45"/>
        <v/>
      </c>
      <c r="G202" s="168" t="str">
        <f>IF(I199="","",I199)</f>
        <v/>
      </c>
      <c r="H202" s="395" t="str">
        <f>IF(J199="","",J199)</f>
        <v/>
      </c>
      <c r="I202" s="398"/>
      <c r="J202" s="399"/>
      <c r="K202" s="399"/>
      <c r="L202" s="400"/>
      <c r="M202" s="159">
        <v>6</v>
      </c>
      <c r="N202" s="154" t="str">
        <f t="shared" si="43"/>
        <v>-</v>
      </c>
      <c r="O202" s="160">
        <v>21</v>
      </c>
      <c r="P202" s="323"/>
      <c r="Q202" s="159"/>
      <c r="R202" s="161" t="str">
        <f t="shared" si="44"/>
        <v/>
      </c>
      <c r="S202" s="160"/>
      <c r="T202" s="331"/>
      <c r="U202" s="14">
        <f>Z201</f>
        <v>1</v>
      </c>
      <c r="V202" s="15" t="s">
        <v>14</v>
      </c>
      <c r="W202" s="15">
        <f>AA201</f>
        <v>2</v>
      </c>
      <c r="X202" s="16" t="s">
        <v>11</v>
      </c>
      <c r="Y202" s="6"/>
      <c r="Z202" s="25"/>
      <c r="AA202" s="26"/>
      <c r="AB202" s="25"/>
      <c r="AC202" s="26"/>
      <c r="AD202" s="27"/>
      <c r="AE202" s="26"/>
      <c r="AF202" s="26"/>
      <c r="AG202" s="27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</row>
    <row r="203" spans="1:61" ht="12.3" customHeight="1" x14ac:dyDescent="0.15">
      <c r="C203" s="225" t="s">
        <v>180</v>
      </c>
      <c r="D203" s="237" t="s">
        <v>182</v>
      </c>
      <c r="E203" s="162">
        <f>IF(O197="","",O197)</f>
        <v>20</v>
      </c>
      <c r="F203" s="165" t="str">
        <f t="shared" si="45"/>
        <v>-</v>
      </c>
      <c r="G203" s="163">
        <f>IF(M197="","",M197)</f>
        <v>22</v>
      </c>
      <c r="H203" s="332" t="str">
        <f>IF(P197="","",IF(P197="○","×",IF(P197="×","○")))</f>
        <v>×</v>
      </c>
      <c r="I203" s="169">
        <f>IF(O200="","",O200)</f>
        <v>21</v>
      </c>
      <c r="J203" s="154" t="str">
        <f t="shared" ref="J203:J204" si="46">IF(I203="","","-")</f>
        <v>-</v>
      </c>
      <c r="K203" s="163">
        <f>IF(M200="","",M200)</f>
        <v>15</v>
      </c>
      <c r="L203" s="332" t="str">
        <f>IF(P200="","",IF(P200="○","×",IF(P200="×","○")))</f>
        <v>○</v>
      </c>
      <c r="M203" s="380"/>
      <c r="N203" s="381"/>
      <c r="O203" s="381"/>
      <c r="P203" s="396"/>
      <c r="Q203" s="153">
        <v>21</v>
      </c>
      <c r="R203" s="154" t="str">
        <f t="shared" si="44"/>
        <v>-</v>
      </c>
      <c r="S203" s="155">
        <v>15</v>
      </c>
      <c r="T203" s="325" t="str">
        <f>IF(Q203&lt;&gt;"",IF(Q203&gt;S203,IF(Q204&gt;S204,"○",IF(Q205&gt;S205,"○","×")),IF(Q204&gt;S204,IF(Q205&gt;S205,"○","×"),"×")),"")</f>
        <v>○</v>
      </c>
      <c r="U203" s="309" t="s">
        <v>207</v>
      </c>
      <c r="V203" s="310"/>
      <c r="W203" s="310"/>
      <c r="X203" s="311"/>
      <c r="Y203" s="6"/>
      <c r="Z203" s="17"/>
      <c r="AA203" s="18"/>
      <c r="AB203" s="17"/>
      <c r="AC203" s="18"/>
      <c r="AD203" s="19"/>
      <c r="AE203" s="18"/>
      <c r="AF203" s="18"/>
      <c r="AG203" s="19"/>
      <c r="AH203" s="230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</row>
    <row r="204" spans="1:61" ht="12.3" customHeight="1" x14ac:dyDescent="0.15">
      <c r="C204" s="225" t="s">
        <v>179</v>
      </c>
      <c r="D204" s="234" t="s">
        <v>182</v>
      </c>
      <c r="E204" s="162">
        <f>IF(O198="","",O198)</f>
        <v>19</v>
      </c>
      <c r="F204" s="154" t="str">
        <f t="shared" si="45"/>
        <v>-</v>
      </c>
      <c r="G204" s="163">
        <f>IF(M198="","",M198)</f>
        <v>21</v>
      </c>
      <c r="H204" s="333" t="str">
        <f>IF(J201="","",J201)</f>
        <v/>
      </c>
      <c r="I204" s="169">
        <f>IF(O201="","",O201)</f>
        <v>21</v>
      </c>
      <c r="J204" s="154" t="str">
        <f t="shared" si="46"/>
        <v>-</v>
      </c>
      <c r="K204" s="163">
        <f>IF(M201="","",M201)</f>
        <v>23</v>
      </c>
      <c r="L204" s="333" t="str">
        <f>IF(N201="","",N201)</f>
        <v>-</v>
      </c>
      <c r="M204" s="383"/>
      <c r="N204" s="384"/>
      <c r="O204" s="384"/>
      <c r="P204" s="397"/>
      <c r="Q204" s="153">
        <v>21</v>
      </c>
      <c r="R204" s="154" t="str">
        <f t="shared" si="44"/>
        <v>-</v>
      </c>
      <c r="S204" s="155">
        <v>16</v>
      </c>
      <c r="T204" s="325"/>
      <c r="U204" s="312"/>
      <c r="V204" s="313"/>
      <c r="W204" s="313"/>
      <c r="X204" s="314"/>
      <c r="Y204" s="6"/>
      <c r="Z204" s="17">
        <f>COUNTIF(E203:T205,"○")</f>
        <v>2</v>
      </c>
      <c r="AA204" s="18">
        <f>COUNTIF(E203:T205,"×")</f>
        <v>1</v>
      </c>
      <c r="AB204" s="11">
        <f>(IF((E203&gt;G203),1,0))+(IF((E204&gt;G204),1,0))+(IF((E205&gt;G205),1,0))+(IF((I203&gt;K203),1,0))+(IF((I204&gt;K204),1,0))+(IF((I205&gt;K205),1,0))+(IF((M203&gt;O203),1,0))+(IF((M204&gt;O204),1,0))+(IF((M205&gt;O205),1,0))+(IF((Q203&gt;S203),1,0))+(IF((Q204&gt;S204),1,0))+(IF((Q205&gt;S205),1,0))</f>
        <v>4</v>
      </c>
      <c r="AC204" s="12">
        <f>(IF((E203&lt;G203),1,0))+(IF((E204&lt;G204),1,0))+(IF((E205&lt;G205),1,0))+(IF((I203&lt;K203),1,0))+(IF((I204&lt;K204),1,0))+(IF((I205&lt;K205),1,0))+(IF((M203&lt;O203),1,0))+(IF((M204&lt;O204),1,0))+(IF((M205&lt;O205),1,0))+(IF((Q203&lt;S203),1,0))+(IF((Q204&lt;S204),1,0))+(IF((Q205&lt;S205),1,0))</f>
        <v>3</v>
      </c>
      <c r="AD204" s="13">
        <f>AB204-AC204</f>
        <v>1</v>
      </c>
      <c r="AE204" s="18">
        <f>SUM(E203:E205,I203:I205,M203:M205,Q203:Q205)</f>
        <v>144</v>
      </c>
      <c r="AF204" s="18">
        <f>SUM(G203:G205,K203:K205,O203:O205,S203:S205)</f>
        <v>118</v>
      </c>
      <c r="AG204" s="19">
        <f>AE204-AF204</f>
        <v>26</v>
      </c>
      <c r="AH204" s="230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</row>
    <row r="205" spans="1:61" ht="12.3" customHeight="1" x14ac:dyDescent="0.15">
      <c r="C205" s="224"/>
      <c r="D205" s="239" t="s">
        <v>158</v>
      </c>
      <c r="E205" s="167" t="str">
        <f>IF(O199="","",O199)</f>
        <v/>
      </c>
      <c r="F205" s="161" t="str">
        <f t="shared" si="45"/>
        <v/>
      </c>
      <c r="G205" s="168" t="str">
        <f>IF(M199="","",M199)</f>
        <v/>
      </c>
      <c r="H205" s="395" t="str">
        <f>IF(J202="","",J202)</f>
        <v/>
      </c>
      <c r="I205" s="178">
        <f>IF(O202="","",O202)</f>
        <v>21</v>
      </c>
      <c r="J205" s="154" t="str">
        <f>IF(I205="","","-")</f>
        <v>-</v>
      </c>
      <c r="K205" s="168">
        <f>IF(M202="","",M202)</f>
        <v>6</v>
      </c>
      <c r="L205" s="395" t="str">
        <f>IF(N202="","",N202)</f>
        <v>-</v>
      </c>
      <c r="M205" s="398"/>
      <c r="N205" s="399"/>
      <c r="O205" s="399"/>
      <c r="P205" s="400"/>
      <c r="Q205" s="159"/>
      <c r="R205" s="154" t="str">
        <f t="shared" si="44"/>
        <v/>
      </c>
      <c r="S205" s="160"/>
      <c r="T205" s="331"/>
      <c r="U205" s="14">
        <f>Z204</f>
        <v>2</v>
      </c>
      <c r="V205" s="15" t="s">
        <v>14</v>
      </c>
      <c r="W205" s="15">
        <f>AA204</f>
        <v>1</v>
      </c>
      <c r="X205" s="16" t="s">
        <v>11</v>
      </c>
      <c r="Y205" s="6"/>
      <c r="Z205" s="17"/>
      <c r="AA205" s="18"/>
      <c r="AB205" s="17"/>
      <c r="AC205" s="18"/>
      <c r="AD205" s="19"/>
      <c r="AE205" s="18"/>
      <c r="AF205" s="18"/>
      <c r="AG205" s="19"/>
      <c r="AH205" s="230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</row>
    <row r="206" spans="1:61" ht="12.3" customHeight="1" x14ac:dyDescent="0.15">
      <c r="C206" s="222" t="s">
        <v>155</v>
      </c>
      <c r="D206" s="237" t="s">
        <v>143</v>
      </c>
      <c r="E206" s="162">
        <f>IF(S197="","",S197)</f>
        <v>13</v>
      </c>
      <c r="F206" s="154" t="str">
        <f t="shared" si="45"/>
        <v>-</v>
      </c>
      <c r="G206" s="163">
        <f>IF(Q197="","",Q197)</f>
        <v>21</v>
      </c>
      <c r="H206" s="332" t="str">
        <f>IF(T197="","",IF(T197="○","×",IF(T197="×","○")))</f>
        <v>×</v>
      </c>
      <c r="I206" s="169">
        <f>IF(S200="","",S200)</f>
        <v>18</v>
      </c>
      <c r="J206" s="165" t="str">
        <f t="shared" ref="J206:J208" si="47">IF(I206="","","-")</f>
        <v>-</v>
      </c>
      <c r="K206" s="163">
        <f>IF(Q200="","",Q200)</f>
        <v>21</v>
      </c>
      <c r="L206" s="332" t="str">
        <f>IF(T200="","",IF(T200="○","×",IF(T200="×","○")))</f>
        <v>×</v>
      </c>
      <c r="M206" s="172">
        <f>IF(S203="","",S203)</f>
        <v>15</v>
      </c>
      <c r="N206" s="154" t="str">
        <f>IF(M206="","","-")</f>
        <v>-</v>
      </c>
      <c r="O206" s="171">
        <f>IF(Q203="","",Q203)</f>
        <v>21</v>
      </c>
      <c r="P206" s="332" t="str">
        <f>IF(T203="","",IF(T203="○","×",IF(T203="×","○")))</f>
        <v>×</v>
      </c>
      <c r="Q206" s="380"/>
      <c r="R206" s="381"/>
      <c r="S206" s="381"/>
      <c r="T206" s="382"/>
      <c r="U206" s="309" t="s">
        <v>210</v>
      </c>
      <c r="V206" s="310"/>
      <c r="W206" s="310"/>
      <c r="X206" s="311"/>
      <c r="Y206" s="6"/>
      <c r="Z206" s="5"/>
      <c r="AA206" s="4"/>
      <c r="AB206" s="5"/>
      <c r="AC206" s="4"/>
      <c r="AD206" s="9"/>
      <c r="AE206" s="4"/>
      <c r="AF206" s="4"/>
      <c r="AG206" s="9"/>
      <c r="AH206" s="230"/>
      <c r="AY206" s="73"/>
      <c r="AZ206" s="73"/>
      <c r="BA206" s="73"/>
      <c r="BB206" s="73"/>
      <c r="BC206" s="73"/>
      <c r="BD206" s="73"/>
      <c r="BE206" s="73"/>
      <c r="BF206" s="73"/>
      <c r="BG206" s="73"/>
      <c r="BH206" s="73"/>
      <c r="BI206" s="73"/>
    </row>
    <row r="207" spans="1:61" ht="12.3" customHeight="1" x14ac:dyDescent="0.15">
      <c r="C207" s="222" t="s">
        <v>156</v>
      </c>
      <c r="D207" s="234" t="s">
        <v>54</v>
      </c>
      <c r="E207" s="162">
        <f>IF(S198="","",S198)</f>
        <v>16</v>
      </c>
      <c r="F207" s="154" t="str">
        <f t="shared" si="45"/>
        <v>-</v>
      </c>
      <c r="G207" s="163">
        <f>IF(Q198="","",Q198)</f>
        <v>21</v>
      </c>
      <c r="H207" s="333" t="str">
        <f>IF(J204="","",J204)</f>
        <v>-</v>
      </c>
      <c r="I207" s="169">
        <f>IF(S201="","",S201)</f>
        <v>10</v>
      </c>
      <c r="J207" s="154" t="str">
        <f t="shared" si="47"/>
        <v>-</v>
      </c>
      <c r="K207" s="163">
        <f>IF(Q201="","",Q201)</f>
        <v>21</v>
      </c>
      <c r="L207" s="333" t="str">
        <f>IF(N204="","",N204)</f>
        <v/>
      </c>
      <c r="M207" s="169">
        <f>IF(S204="","",S204)</f>
        <v>16</v>
      </c>
      <c r="N207" s="154" t="str">
        <f>IF(M207="","","-")</f>
        <v>-</v>
      </c>
      <c r="O207" s="163">
        <f>IF(Q204="","",Q204)</f>
        <v>21</v>
      </c>
      <c r="P207" s="333" t="str">
        <f>IF(R204="","",R204)</f>
        <v>-</v>
      </c>
      <c r="Q207" s="383"/>
      <c r="R207" s="384"/>
      <c r="S207" s="384"/>
      <c r="T207" s="385"/>
      <c r="U207" s="312"/>
      <c r="V207" s="313"/>
      <c r="W207" s="313"/>
      <c r="X207" s="314"/>
      <c r="Y207" s="6"/>
      <c r="Z207" s="17">
        <f>COUNTIF(E206:T208,"○")</f>
        <v>0</v>
      </c>
      <c r="AA207" s="18">
        <f>COUNTIF(E206:T208,"×")</f>
        <v>3</v>
      </c>
      <c r="AB207" s="11">
        <f>(IF((E206&gt;G206),1,0))+(IF((E207&gt;G207),1,0))+(IF((E208&gt;G208),1,0))+(IF((I206&gt;K206),1,0))+(IF((I207&gt;K207),1,0))+(IF((I208&gt;K208),1,0))+(IF((M206&gt;O206),1,0))+(IF((M207&gt;O207),1,0))+(IF((M208&gt;O208),1,0))+(IF((Q206&gt;S206),1,0))+(IF((Q207&gt;S207),1,0))+(IF((Q208&gt;S208),1,0))</f>
        <v>0</v>
      </c>
      <c r="AC207" s="12">
        <f>(IF((E206&lt;G206),1,0))+(IF((E207&lt;G207),1,0))+(IF((E208&lt;G208),1,0))+(IF((I206&lt;K206),1,0))+(IF((I207&lt;K207),1,0))+(IF((I208&lt;K208),1,0))+(IF((M206&lt;O206),1,0))+(IF((M207&lt;O207),1,0))+(IF((M208&lt;O208),1,0))+(IF((Q206&lt;S206),1,0))+(IF((Q207&lt;S207),1,0))+(IF((Q208&lt;S208),1,0))</f>
        <v>6</v>
      </c>
      <c r="AD207" s="13">
        <f>AB207-AC207</f>
        <v>-6</v>
      </c>
      <c r="AE207" s="18">
        <f>SUM(E206:E208,I206:I208,M206:M208,Q206:Q208)</f>
        <v>88</v>
      </c>
      <c r="AF207" s="18">
        <f>SUM(G206:G208,K206:K208,O206:O208,S206:S208)</f>
        <v>126</v>
      </c>
      <c r="AG207" s="19">
        <f>AE207-AF207</f>
        <v>-38</v>
      </c>
      <c r="AH207" s="230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</row>
    <row r="208" spans="1:61" ht="12.3" customHeight="1" thickBot="1" x14ac:dyDescent="0.2">
      <c r="C208" s="226"/>
      <c r="D208" s="240" t="s">
        <v>158</v>
      </c>
      <c r="E208" s="173" t="str">
        <f>IF(S199="","",S199)</f>
        <v/>
      </c>
      <c r="F208" s="174" t="str">
        <f t="shared" si="45"/>
        <v/>
      </c>
      <c r="G208" s="175" t="str">
        <f>IF(Q199="","",Q199)</f>
        <v/>
      </c>
      <c r="H208" s="334" t="str">
        <f>IF(J205="","",J205)</f>
        <v>-</v>
      </c>
      <c r="I208" s="176" t="str">
        <f>IF(S202="","",S202)</f>
        <v/>
      </c>
      <c r="J208" s="174" t="str">
        <f t="shared" si="47"/>
        <v/>
      </c>
      <c r="K208" s="175" t="str">
        <f>IF(Q202="","",Q202)</f>
        <v/>
      </c>
      <c r="L208" s="334" t="str">
        <f>IF(N205="","",N205)</f>
        <v/>
      </c>
      <c r="M208" s="176" t="str">
        <f>IF(S205="","",S205)</f>
        <v/>
      </c>
      <c r="N208" s="174" t="str">
        <f>IF(M208="","","-")</f>
        <v/>
      </c>
      <c r="O208" s="175" t="str">
        <f>IF(Q205="","",Q205)</f>
        <v/>
      </c>
      <c r="P208" s="334" t="str">
        <f>IF(R205="","",R205)</f>
        <v/>
      </c>
      <c r="Q208" s="386"/>
      <c r="R208" s="387"/>
      <c r="S208" s="387"/>
      <c r="T208" s="388"/>
      <c r="U208" s="29">
        <f>Z207</f>
        <v>0</v>
      </c>
      <c r="V208" s="30" t="s">
        <v>14</v>
      </c>
      <c r="W208" s="30">
        <f>AA207</f>
        <v>3</v>
      </c>
      <c r="X208" s="31" t="s">
        <v>11</v>
      </c>
      <c r="Y208" s="6"/>
      <c r="Z208" s="25"/>
      <c r="AA208" s="26"/>
      <c r="AB208" s="25"/>
      <c r="AC208" s="26"/>
      <c r="AD208" s="27"/>
      <c r="AE208" s="26"/>
      <c r="AF208" s="26"/>
      <c r="AG208" s="27"/>
      <c r="AH208" s="230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</row>
    <row r="209" spans="2:61" ht="12.3" customHeight="1" x14ac:dyDescent="0.2">
      <c r="B209" s="74"/>
      <c r="C209" s="86"/>
      <c r="D209" s="483" t="s">
        <v>174</v>
      </c>
      <c r="E209" s="483"/>
      <c r="F209" s="483"/>
      <c r="G209" s="483"/>
      <c r="H209" s="483"/>
      <c r="I209" s="483"/>
      <c r="J209" s="483"/>
      <c r="K209" s="483"/>
      <c r="L209" s="483"/>
      <c r="M209" s="483"/>
      <c r="N209" s="483"/>
      <c r="O209" s="483"/>
      <c r="P209" s="483"/>
      <c r="Q209" s="483"/>
      <c r="R209" s="483"/>
      <c r="S209" s="483"/>
      <c r="T209" s="483"/>
      <c r="U209" s="483"/>
      <c r="V209" s="84"/>
      <c r="W209" s="84"/>
      <c r="X209" s="84"/>
      <c r="Y209" s="84"/>
      <c r="Z209" s="84"/>
      <c r="AA209" s="84"/>
      <c r="AB209" s="84"/>
      <c r="AC209" s="75"/>
      <c r="AD209" s="75"/>
      <c r="AE209" s="75"/>
      <c r="AF209" s="75"/>
      <c r="AG209" s="78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75"/>
      <c r="AV209" s="75"/>
      <c r="AW209" s="75"/>
      <c r="AX209" s="75"/>
      <c r="BE209" s="73"/>
      <c r="BF209" s="73"/>
      <c r="BG209" s="73"/>
      <c r="BH209" s="73"/>
      <c r="BI209" s="73"/>
    </row>
    <row r="210" spans="2:61" ht="12.3" customHeight="1" x14ac:dyDescent="0.2">
      <c r="B210" s="74"/>
      <c r="C210" s="86"/>
      <c r="D210" s="483"/>
      <c r="E210" s="483"/>
      <c r="F210" s="483"/>
      <c r="G210" s="483"/>
      <c r="H210" s="483"/>
      <c r="I210" s="483"/>
      <c r="J210" s="483"/>
      <c r="K210" s="483"/>
      <c r="L210" s="483"/>
      <c r="M210" s="483"/>
      <c r="N210" s="483"/>
      <c r="O210" s="483"/>
      <c r="P210" s="483"/>
      <c r="Q210" s="483"/>
      <c r="R210" s="483"/>
      <c r="S210" s="483"/>
      <c r="T210" s="483"/>
      <c r="U210" s="483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84"/>
      <c r="AM210" s="84"/>
      <c r="AN210" s="84"/>
      <c r="AO210" s="84"/>
      <c r="AP210" s="75"/>
      <c r="AQ210" s="75"/>
      <c r="AR210" s="75"/>
      <c r="AS210" s="75"/>
      <c r="AT210" s="74"/>
      <c r="AY210" s="73"/>
      <c r="AZ210" s="73"/>
      <c r="BA210" s="73"/>
      <c r="BB210" s="73"/>
      <c r="BC210" s="73"/>
      <c r="BD210" s="73"/>
      <c r="BE210" s="73"/>
      <c r="BF210" s="73"/>
      <c r="BG210" s="73"/>
      <c r="BH210" s="73"/>
      <c r="BI210" s="73"/>
    </row>
    <row r="211" spans="2:61" ht="12.3" customHeight="1" thickBot="1" x14ac:dyDescent="0.25">
      <c r="B211" s="74"/>
      <c r="D211" s="500" t="s">
        <v>0</v>
      </c>
      <c r="E211" s="335" t="s">
        <v>198</v>
      </c>
      <c r="F211" s="336"/>
      <c r="G211" s="336"/>
      <c r="H211" s="336"/>
      <c r="I211" s="336"/>
      <c r="J211" s="336"/>
      <c r="K211" s="336" t="s">
        <v>200</v>
      </c>
      <c r="L211" s="336"/>
      <c r="M211" s="336"/>
      <c r="N211" s="336"/>
      <c r="O211" s="336"/>
      <c r="P211" s="336"/>
      <c r="Q211" s="336"/>
      <c r="R211" s="337"/>
      <c r="S211" s="81"/>
      <c r="T211" s="80"/>
      <c r="U211" s="80"/>
      <c r="V211" s="80"/>
      <c r="W211" s="83"/>
      <c r="AF211" s="90"/>
      <c r="AI211" s="76"/>
      <c r="AJ211" s="76"/>
      <c r="AK211" s="84"/>
      <c r="AL211" s="84"/>
      <c r="AM211" s="75"/>
      <c r="AN211" s="75"/>
      <c r="AO211" s="75"/>
      <c r="AP211" s="75"/>
      <c r="AQ211" s="74"/>
      <c r="AR211" s="74"/>
      <c r="AS211" s="74"/>
      <c r="AT211" s="74"/>
      <c r="AU211" s="74"/>
      <c r="AV211" s="74"/>
      <c r="AW211" s="74"/>
      <c r="AX211" s="74"/>
      <c r="AY211" s="73"/>
      <c r="AZ211" s="73"/>
      <c r="BA211" s="73"/>
      <c r="BB211" s="73"/>
      <c r="BC211" s="73"/>
      <c r="BD211" s="73"/>
      <c r="BE211" s="73"/>
      <c r="BF211" s="73"/>
      <c r="BG211" s="73"/>
      <c r="BH211" s="73"/>
      <c r="BI211" s="73"/>
    </row>
    <row r="212" spans="2:61" ht="12.3" customHeight="1" thickTop="1" thickBot="1" x14ac:dyDescent="0.25">
      <c r="B212" s="74"/>
      <c r="D212" s="498"/>
      <c r="E212" s="476" t="s">
        <v>191</v>
      </c>
      <c r="F212" s="477"/>
      <c r="G212" s="477"/>
      <c r="H212" s="477"/>
      <c r="I212" s="477"/>
      <c r="J212" s="477"/>
      <c r="K212" s="477" t="s">
        <v>54</v>
      </c>
      <c r="L212" s="477"/>
      <c r="M212" s="477"/>
      <c r="N212" s="477"/>
      <c r="O212" s="477"/>
      <c r="P212" s="477"/>
      <c r="Q212" s="477"/>
      <c r="R212" s="478"/>
      <c r="S212" s="280"/>
      <c r="T212" s="281">
        <v>21</v>
      </c>
      <c r="U212" s="282">
        <v>21</v>
      </c>
      <c r="V212" s="241"/>
      <c r="W212" s="83"/>
      <c r="AI212" s="76"/>
      <c r="AJ212" s="76"/>
      <c r="AK212" s="84"/>
      <c r="AL212" s="84"/>
      <c r="AM212" s="75"/>
      <c r="AN212" s="75"/>
      <c r="AO212" s="75"/>
      <c r="AP212" s="75"/>
      <c r="AQ212" s="74"/>
      <c r="AR212" s="74"/>
      <c r="AS212" s="74"/>
      <c r="AT212" s="74"/>
      <c r="AU212" s="74"/>
      <c r="AV212" s="74"/>
      <c r="AW212" s="74"/>
      <c r="AX212" s="74"/>
      <c r="AY212" s="73"/>
      <c r="AZ212" s="73"/>
      <c r="BA212" s="73"/>
      <c r="BB212" s="73"/>
      <c r="BC212" s="73"/>
      <c r="BD212" s="73"/>
      <c r="BE212" s="73"/>
      <c r="BF212" s="73"/>
      <c r="BG212" s="73"/>
      <c r="BH212" s="73"/>
      <c r="BI212" s="73"/>
    </row>
    <row r="213" spans="2:61" ht="12.3" customHeight="1" thickTop="1" x14ac:dyDescent="0.2">
      <c r="D213" s="497" t="s">
        <v>2</v>
      </c>
      <c r="E213" s="479" t="s">
        <v>180</v>
      </c>
      <c r="F213" s="480"/>
      <c r="G213" s="480"/>
      <c r="H213" s="480"/>
      <c r="I213" s="480"/>
      <c r="J213" s="480"/>
      <c r="K213" s="336" t="s">
        <v>182</v>
      </c>
      <c r="L213" s="336"/>
      <c r="M213" s="336"/>
      <c r="N213" s="336"/>
      <c r="O213" s="336"/>
      <c r="P213" s="336"/>
      <c r="Q213" s="336"/>
      <c r="R213" s="337"/>
      <c r="S213" s="242"/>
      <c r="T213" s="243">
        <v>11</v>
      </c>
      <c r="U213" s="244">
        <v>10</v>
      </c>
      <c r="V213" s="245"/>
      <c r="W213" s="80"/>
      <c r="X213" s="92" t="s">
        <v>28</v>
      </c>
      <c r="Y213" s="79"/>
      <c r="Z213" s="74"/>
      <c r="AA213" s="74"/>
      <c r="AB213" s="74"/>
      <c r="AC213" s="91"/>
      <c r="AD213" s="91"/>
      <c r="AE213" s="91"/>
      <c r="AF213" s="91"/>
      <c r="AG213" s="91"/>
      <c r="AH213" s="91"/>
      <c r="AI213" s="76"/>
      <c r="AJ213" s="76"/>
      <c r="AK213" s="183"/>
      <c r="AL213" s="183"/>
      <c r="AM213" s="184"/>
      <c r="AN213" s="184"/>
      <c r="AO213" s="74"/>
      <c r="AP213" s="74"/>
      <c r="AQ213" s="74"/>
      <c r="AR213" s="74"/>
      <c r="AS213" s="74"/>
      <c r="AT213" s="74"/>
      <c r="AY213" s="73"/>
      <c r="AZ213" s="73"/>
      <c r="BA213" s="73"/>
      <c r="BB213" s="73"/>
      <c r="BC213" s="73"/>
      <c r="BD213" s="73"/>
      <c r="BE213" s="73"/>
      <c r="BF213" s="73"/>
      <c r="BG213" s="73"/>
      <c r="BH213" s="73"/>
      <c r="BI213" s="73"/>
    </row>
    <row r="214" spans="2:61" ht="12.3" customHeight="1" thickBot="1" x14ac:dyDescent="0.25">
      <c r="D214" s="498"/>
      <c r="E214" s="476" t="s">
        <v>179</v>
      </c>
      <c r="F214" s="477"/>
      <c r="G214" s="477"/>
      <c r="H214" s="477"/>
      <c r="I214" s="477"/>
      <c r="J214" s="477"/>
      <c r="K214" s="477" t="s">
        <v>182</v>
      </c>
      <c r="L214" s="477"/>
      <c r="M214" s="477"/>
      <c r="N214" s="477"/>
      <c r="O214" s="477"/>
      <c r="P214" s="477"/>
      <c r="Q214" s="477"/>
      <c r="R214" s="478"/>
      <c r="S214" s="102"/>
      <c r="T214" s="102">
        <v>16</v>
      </c>
      <c r="U214" s="102">
        <v>21</v>
      </c>
      <c r="V214" s="133">
        <v>8</v>
      </c>
      <c r="W214" s="80"/>
      <c r="X214" s="335" t="s">
        <v>238</v>
      </c>
      <c r="Y214" s="336"/>
      <c r="Z214" s="336"/>
      <c r="AA214" s="336"/>
      <c r="AB214" s="336"/>
      <c r="AC214" s="336"/>
      <c r="AD214" s="336" t="s">
        <v>53</v>
      </c>
      <c r="AE214" s="336"/>
      <c r="AF214" s="336"/>
      <c r="AG214" s="336"/>
      <c r="AH214" s="336"/>
      <c r="AI214" s="336"/>
      <c r="AJ214" s="336"/>
      <c r="AK214" s="337"/>
      <c r="AO214" s="74"/>
      <c r="AP214" s="74"/>
      <c r="AQ214" s="74"/>
      <c r="AR214" s="74"/>
      <c r="AS214" s="74"/>
      <c r="AT214" s="74"/>
      <c r="AY214" s="73"/>
      <c r="AZ214" s="73"/>
      <c r="BA214" s="73"/>
      <c r="BB214" s="73"/>
      <c r="BC214" s="73"/>
      <c r="BD214" s="73"/>
      <c r="BE214" s="73"/>
      <c r="BF214" s="73"/>
      <c r="BG214" s="73"/>
      <c r="BH214" s="73"/>
      <c r="BI214" s="73"/>
    </row>
    <row r="215" spans="2:61" ht="12.3" customHeight="1" thickTop="1" thickBot="1" x14ac:dyDescent="0.25">
      <c r="D215" s="497" t="s">
        <v>3</v>
      </c>
      <c r="E215" s="335" t="s">
        <v>238</v>
      </c>
      <c r="F215" s="336"/>
      <c r="G215" s="336"/>
      <c r="H215" s="336"/>
      <c r="I215" s="336"/>
      <c r="J215" s="336"/>
      <c r="K215" s="336" t="s">
        <v>53</v>
      </c>
      <c r="L215" s="336"/>
      <c r="M215" s="336"/>
      <c r="N215" s="336"/>
      <c r="O215" s="336"/>
      <c r="P215" s="336"/>
      <c r="Q215" s="336"/>
      <c r="R215" s="337"/>
      <c r="S215" s="80"/>
      <c r="T215" s="80">
        <v>21</v>
      </c>
      <c r="U215" s="80">
        <v>17</v>
      </c>
      <c r="V215" s="80">
        <v>21</v>
      </c>
      <c r="W215" s="294"/>
      <c r="X215" s="338" t="s">
        <v>239</v>
      </c>
      <c r="Y215" s="339"/>
      <c r="Z215" s="339"/>
      <c r="AA215" s="339"/>
      <c r="AB215" s="339"/>
      <c r="AC215" s="339"/>
      <c r="AD215" s="339" t="s">
        <v>53</v>
      </c>
      <c r="AE215" s="339"/>
      <c r="AF215" s="339"/>
      <c r="AG215" s="339"/>
      <c r="AH215" s="339"/>
      <c r="AI215" s="339"/>
      <c r="AJ215" s="339"/>
      <c r="AK215" s="371"/>
      <c r="AO215" s="74"/>
      <c r="AP215" s="74"/>
      <c r="AQ215" s="74"/>
      <c r="AR215" s="74"/>
      <c r="AS215" s="74"/>
      <c r="AT215" s="74"/>
      <c r="AU215" s="74"/>
      <c r="AV215" s="74"/>
      <c r="AW215" s="74"/>
      <c r="AX215" s="74"/>
      <c r="AY215" s="73"/>
      <c r="AZ215" s="73"/>
      <c r="BA215" s="73"/>
      <c r="BB215" s="73"/>
      <c r="BC215" s="73"/>
      <c r="BD215" s="73"/>
      <c r="BE215" s="73"/>
      <c r="BF215" s="73"/>
      <c r="BG215" s="73"/>
      <c r="BH215" s="73"/>
      <c r="BI215" s="73"/>
    </row>
    <row r="216" spans="2:61" ht="12.3" customHeight="1" thickTop="1" thickBot="1" x14ac:dyDescent="0.25">
      <c r="D216" s="498"/>
      <c r="E216" s="476" t="s">
        <v>239</v>
      </c>
      <c r="F216" s="477"/>
      <c r="G216" s="477"/>
      <c r="H216" s="477"/>
      <c r="I216" s="477"/>
      <c r="J216" s="477"/>
      <c r="K216" s="477" t="s">
        <v>53</v>
      </c>
      <c r="L216" s="477"/>
      <c r="M216" s="477"/>
      <c r="N216" s="477"/>
      <c r="O216" s="477"/>
      <c r="P216" s="477"/>
      <c r="Q216" s="477"/>
      <c r="R216" s="478"/>
      <c r="S216" s="280"/>
      <c r="T216" s="281">
        <v>21</v>
      </c>
      <c r="U216" s="282">
        <v>21</v>
      </c>
      <c r="V216" s="293"/>
      <c r="W216" s="295"/>
      <c r="X216" s="74"/>
      <c r="Y216" s="74"/>
      <c r="Z216" s="74"/>
      <c r="AA216" s="74"/>
      <c r="AB216" s="74"/>
      <c r="AC216" s="74"/>
      <c r="AD216" s="74"/>
      <c r="AE216" s="74"/>
      <c r="AF216" s="74"/>
      <c r="AG216" s="74"/>
      <c r="AH216" s="74"/>
      <c r="AI216" s="74"/>
      <c r="AJ216" s="74"/>
      <c r="AN216" s="74"/>
      <c r="AO216" s="74"/>
      <c r="AP216" s="74"/>
      <c r="AQ216" s="74"/>
      <c r="AR216" s="74"/>
      <c r="AS216" s="74"/>
      <c r="AT216" s="74"/>
      <c r="AU216" s="74"/>
      <c r="AV216" s="74"/>
      <c r="AW216" s="74"/>
      <c r="AX216" s="74"/>
      <c r="AY216" s="73"/>
      <c r="AZ216" s="73"/>
      <c r="BA216" s="73"/>
      <c r="BB216" s="73"/>
      <c r="BC216" s="73"/>
      <c r="BD216" s="73"/>
      <c r="BE216" s="73"/>
      <c r="BF216" s="73"/>
      <c r="BG216" s="73"/>
      <c r="BH216" s="73"/>
      <c r="BI216" s="73"/>
    </row>
    <row r="217" spans="2:61" ht="12.3" customHeight="1" thickTop="1" x14ac:dyDescent="0.2">
      <c r="D217" s="497" t="s">
        <v>1</v>
      </c>
      <c r="E217" s="335" t="s">
        <v>240</v>
      </c>
      <c r="F217" s="336"/>
      <c r="G217" s="336"/>
      <c r="H217" s="336"/>
      <c r="I217" s="336"/>
      <c r="J217" s="336"/>
      <c r="K217" s="336" t="s">
        <v>149</v>
      </c>
      <c r="L217" s="336"/>
      <c r="M217" s="336"/>
      <c r="N217" s="336"/>
      <c r="O217" s="336"/>
      <c r="P217" s="336"/>
      <c r="Q217" s="336"/>
      <c r="R217" s="337"/>
      <c r="S217" s="242"/>
      <c r="T217" s="243">
        <v>9</v>
      </c>
      <c r="U217" s="247">
        <v>14</v>
      </c>
      <c r="V217" s="81"/>
      <c r="W217" s="80"/>
      <c r="X217" s="134" t="s">
        <v>29</v>
      </c>
      <c r="Y217" s="134"/>
      <c r="Z217" s="134"/>
      <c r="AA217" s="134"/>
      <c r="AB217" s="134"/>
      <c r="AC217" s="134"/>
      <c r="AD217" s="134"/>
      <c r="AE217" s="134"/>
      <c r="AF217" s="134"/>
      <c r="AG217" s="134"/>
      <c r="AH217" s="134"/>
      <c r="AI217" s="134"/>
      <c r="AJ217" s="89"/>
      <c r="AN217" s="74"/>
      <c r="AO217" s="74"/>
      <c r="AP217" s="74"/>
      <c r="AQ217" s="74"/>
      <c r="AR217" s="74"/>
      <c r="AS217" s="74"/>
      <c r="AT217" s="74"/>
      <c r="AU217" s="74"/>
      <c r="AV217" s="74"/>
      <c r="AW217" s="74"/>
      <c r="AX217" s="74"/>
      <c r="AY217" s="73"/>
      <c r="AZ217" s="73"/>
      <c r="BA217" s="73"/>
      <c r="BB217" s="73"/>
      <c r="BC217" s="73"/>
      <c r="BD217" s="73"/>
      <c r="BE217" s="73"/>
      <c r="BF217" s="73"/>
      <c r="BG217" s="73"/>
      <c r="BH217" s="73"/>
      <c r="BI217" s="73"/>
    </row>
    <row r="218" spans="2:61" ht="12.3" customHeight="1" x14ac:dyDescent="0.2">
      <c r="D218" s="499"/>
      <c r="E218" s="482" t="s">
        <v>241</v>
      </c>
      <c r="F218" s="339"/>
      <c r="G218" s="339"/>
      <c r="H218" s="339"/>
      <c r="I218" s="339"/>
      <c r="J218" s="339"/>
      <c r="K218" s="339" t="s">
        <v>149</v>
      </c>
      <c r="L218" s="339"/>
      <c r="M218" s="339"/>
      <c r="N218" s="339"/>
      <c r="O218" s="339"/>
      <c r="P218" s="339"/>
      <c r="Q218" s="339"/>
      <c r="R218" s="371"/>
      <c r="S218" s="81"/>
      <c r="T218" s="80"/>
      <c r="U218" s="80"/>
      <c r="V218" s="80"/>
      <c r="W218" s="80"/>
      <c r="X218" s="335" t="s">
        <v>198</v>
      </c>
      <c r="Y218" s="336"/>
      <c r="Z218" s="336"/>
      <c r="AA218" s="336"/>
      <c r="AB218" s="336"/>
      <c r="AC218" s="336"/>
      <c r="AD218" s="336" t="s">
        <v>200</v>
      </c>
      <c r="AE218" s="336"/>
      <c r="AF218" s="336"/>
      <c r="AG218" s="336"/>
      <c r="AH218" s="336"/>
      <c r="AI218" s="336"/>
      <c r="AJ218" s="336"/>
      <c r="AK218" s="337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3"/>
      <c r="AZ218" s="73"/>
      <c r="BA218" s="73"/>
      <c r="BB218" s="73"/>
      <c r="BC218" s="73"/>
      <c r="BD218" s="73"/>
      <c r="BE218" s="73"/>
      <c r="BF218" s="73"/>
      <c r="BG218" s="73"/>
      <c r="BH218" s="73"/>
      <c r="BI218" s="73"/>
    </row>
    <row r="219" spans="2:61" ht="12.3" customHeight="1" x14ac:dyDescent="0.2">
      <c r="E219" s="68"/>
      <c r="F219" s="68"/>
      <c r="G219" s="69"/>
      <c r="H219" s="68"/>
      <c r="I219" s="68"/>
      <c r="J219" s="68"/>
      <c r="K219" s="68"/>
      <c r="L219" s="68"/>
      <c r="M219" s="68"/>
      <c r="R219" s="86"/>
      <c r="S219" s="100"/>
      <c r="T219" s="84"/>
      <c r="U219" s="85"/>
      <c r="V219" s="84"/>
      <c r="W219" s="84"/>
      <c r="X219" s="338" t="s">
        <v>191</v>
      </c>
      <c r="Y219" s="339"/>
      <c r="Z219" s="339"/>
      <c r="AA219" s="339"/>
      <c r="AB219" s="339"/>
      <c r="AC219" s="339"/>
      <c r="AD219" s="339" t="s">
        <v>54</v>
      </c>
      <c r="AE219" s="339"/>
      <c r="AF219" s="339"/>
      <c r="AG219" s="339"/>
      <c r="AH219" s="339"/>
      <c r="AI219" s="339"/>
      <c r="AJ219" s="339"/>
      <c r="AK219" s="371"/>
      <c r="AO219" s="74"/>
      <c r="AP219" s="74"/>
      <c r="AQ219" s="74"/>
      <c r="AR219" s="74"/>
      <c r="AS219" s="74"/>
      <c r="AT219" s="74"/>
      <c r="AU219" s="74"/>
      <c r="AV219" s="74"/>
      <c r="AW219" s="74"/>
      <c r="AX219" s="74"/>
      <c r="AY219" s="73"/>
      <c r="AZ219" s="73"/>
      <c r="BA219" s="73"/>
      <c r="BB219" s="73"/>
      <c r="BC219" s="73"/>
      <c r="BD219" s="73"/>
      <c r="BE219" s="73"/>
      <c r="BF219" s="73"/>
      <c r="BG219" s="73"/>
      <c r="BH219" s="73"/>
      <c r="BI219" s="73"/>
    </row>
    <row r="220" spans="2:61" ht="10.050000000000001" customHeight="1" x14ac:dyDescent="0.2">
      <c r="D220" s="483" t="s">
        <v>175</v>
      </c>
      <c r="E220" s="483"/>
      <c r="F220" s="483"/>
      <c r="G220" s="483"/>
      <c r="H220" s="483"/>
      <c r="I220" s="483"/>
      <c r="J220" s="483"/>
      <c r="K220" s="483"/>
      <c r="L220" s="483"/>
      <c r="M220" s="483"/>
      <c r="N220" s="483"/>
      <c r="O220" s="483"/>
      <c r="P220" s="483"/>
      <c r="Q220" s="483"/>
      <c r="R220" s="483"/>
      <c r="S220" s="483"/>
      <c r="T220" s="483"/>
      <c r="U220" s="483"/>
      <c r="V220" s="84"/>
      <c r="W220" s="84"/>
      <c r="X220" s="84"/>
      <c r="Y220" s="84"/>
      <c r="Z220" s="84"/>
      <c r="AA220" s="84"/>
      <c r="AB220" s="84"/>
      <c r="AC220" s="75"/>
      <c r="AD220" s="75"/>
      <c r="AE220" s="75"/>
      <c r="AF220" s="75"/>
      <c r="AG220" s="78"/>
      <c r="AH220" s="97"/>
      <c r="AI220" s="97"/>
      <c r="AJ220" s="97"/>
      <c r="AK220" s="97"/>
      <c r="AL220" s="97"/>
      <c r="AM220" s="97"/>
      <c r="AQ220" s="74"/>
      <c r="AR220" s="74"/>
      <c r="AS220" s="74"/>
      <c r="AT220" s="74"/>
      <c r="AU220" s="74"/>
      <c r="AV220" s="74"/>
      <c r="AW220" s="74"/>
      <c r="AX220" s="74"/>
      <c r="BB220" s="73"/>
      <c r="BC220" s="73"/>
      <c r="BD220" s="73"/>
      <c r="BE220" s="73"/>
      <c r="BF220" s="73"/>
      <c r="BG220" s="73"/>
      <c r="BH220" s="73"/>
      <c r="BI220" s="73"/>
    </row>
    <row r="221" spans="2:61" ht="10.050000000000001" customHeight="1" x14ac:dyDescent="0.2">
      <c r="D221" s="483"/>
      <c r="E221" s="483"/>
      <c r="F221" s="483"/>
      <c r="G221" s="483"/>
      <c r="H221" s="483"/>
      <c r="I221" s="483"/>
      <c r="J221" s="483"/>
      <c r="K221" s="483"/>
      <c r="L221" s="483"/>
      <c r="M221" s="483"/>
      <c r="N221" s="483"/>
      <c r="O221" s="483"/>
      <c r="P221" s="483"/>
      <c r="Q221" s="483"/>
      <c r="R221" s="483"/>
      <c r="S221" s="483"/>
      <c r="T221" s="483"/>
      <c r="U221" s="483"/>
      <c r="V221" s="286"/>
      <c r="W221" s="286"/>
      <c r="X221" s="286"/>
      <c r="Y221" s="286"/>
      <c r="Z221" s="286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84"/>
      <c r="AM221" s="84"/>
      <c r="AQ221" s="74"/>
      <c r="AR221" s="74"/>
      <c r="AS221" s="74"/>
      <c r="AT221" s="74"/>
      <c r="AU221" s="74"/>
      <c r="AV221" s="74"/>
      <c r="AW221" s="74"/>
      <c r="AX221" s="74"/>
      <c r="BB221" s="73"/>
      <c r="BC221" s="73"/>
      <c r="BD221" s="73"/>
      <c r="BE221" s="73"/>
      <c r="BF221" s="73"/>
      <c r="BG221" s="73"/>
      <c r="BH221" s="73"/>
      <c r="BI221" s="73"/>
    </row>
    <row r="222" spans="2:61" ht="12.3" customHeight="1" thickBot="1" x14ac:dyDescent="0.25">
      <c r="D222" s="500" t="s">
        <v>211</v>
      </c>
      <c r="E222" s="335" t="s">
        <v>242</v>
      </c>
      <c r="F222" s="336"/>
      <c r="G222" s="336"/>
      <c r="H222" s="336"/>
      <c r="I222" s="336"/>
      <c r="J222" s="336"/>
      <c r="K222" s="336" t="s">
        <v>149</v>
      </c>
      <c r="L222" s="336"/>
      <c r="M222" s="336"/>
      <c r="N222" s="336"/>
      <c r="O222" s="336"/>
      <c r="P222" s="336"/>
      <c r="Q222" s="336"/>
      <c r="R222" s="337"/>
      <c r="S222" s="81"/>
      <c r="T222" s="80"/>
      <c r="U222" s="80"/>
      <c r="V222" s="80"/>
      <c r="W222" s="83"/>
      <c r="AF222" s="90"/>
      <c r="AI222" s="76"/>
      <c r="AJ222" s="76"/>
      <c r="AN222" s="74"/>
      <c r="AO222" s="74"/>
      <c r="AP222" s="74"/>
      <c r="AQ222" s="74"/>
      <c r="AR222" s="74"/>
      <c r="AS222" s="74"/>
      <c r="AT222" s="74"/>
      <c r="AU222" s="74"/>
      <c r="AV222" s="74"/>
      <c r="AW222" s="74"/>
      <c r="AX222" s="74"/>
      <c r="AY222" s="73"/>
      <c r="AZ222" s="73"/>
      <c r="BA222" s="73"/>
      <c r="BB222" s="73"/>
      <c r="BC222" s="73"/>
      <c r="BD222" s="73"/>
      <c r="BE222" s="73"/>
      <c r="BF222" s="73"/>
      <c r="BG222" s="73"/>
      <c r="BH222" s="73"/>
      <c r="BI222" s="73"/>
    </row>
    <row r="223" spans="2:61" ht="12.3" customHeight="1" thickTop="1" thickBot="1" x14ac:dyDescent="0.25">
      <c r="D223" s="498"/>
      <c r="E223" s="476" t="s">
        <v>243</v>
      </c>
      <c r="F223" s="477"/>
      <c r="G223" s="477"/>
      <c r="H223" s="477"/>
      <c r="I223" s="477"/>
      <c r="J223" s="477"/>
      <c r="K223" s="477" t="s">
        <v>149</v>
      </c>
      <c r="L223" s="477"/>
      <c r="M223" s="477"/>
      <c r="N223" s="477"/>
      <c r="O223" s="477"/>
      <c r="P223" s="477"/>
      <c r="Q223" s="477"/>
      <c r="R223" s="478"/>
      <c r="S223" s="280"/>
      <c r="T223" s="281">
        <v>21</v>
      </c>
      <c r="U223" s="282">
        <v>21</v>
      </c>
      <c r="V223" s="81"/>
      <c r="W223" s="83"/>
      <c r="AI223" s="76"/>
      <c r="AJ223" s="76"/>
      <c r="AN223" s="74"/>
      <c r="AO223" s="74"/>
      <c r="AP223" s="74"/>
      <c r="AQ223" s="74"/>
      <c r="AR223" s="74"/>
      <c r="AS223" s="74"/>
      <c r="AT223" s="74"/>
      <c r="AU223" s="74"/>
      <c r="AV223" s="74"/>
      <c r="AW223" s="74"/>
      <c r="AX223" s="74"/>
      <c r="AY223" s="73"/>
      <c r="AZ223" s="73"/>
      <c r="BA223" s="73"/>
      <c r="BB223" s="73"/>
      <c r="BC223" s="73"/>
      <c r="BD223" s="73"/>
      <c r="BE223" s="73"/>
      <c r="BF223" s="73"/>
      <c r="BG223" s="73"/>
      <c r="BH223" s="73"/>
      <c r="BI223" s="73"/>
    </row>
    <row r="224" spans="2:61" ht="12.3" customHeight="1" thickTop="1" x14ac:dyDescent="0.2">
      <c r="D224" s="497" t="s">
        <v>212</v>
      </c>
      <c r="E224" s="335" t="s">
        <v>192</v>
      </c>
      <c r="F224" s="336"/>
      <c r="G224" s="336"/>
      <c r="H224" s="336"/>
      <c r="I224" s="336"/>
      <c r="J224" s="336"/>
      <c r="K224" s="336" t="s">
        <v>54</v>
      </c>
      <c r="L224" s="336"/>
      <c r="M224" s="336"/>
      <c r="N224" s="336"/>
      <c r="O224" s="336"/>
      <c r="P224" s="336"/>
      <c r="Q224" s="336"/>
      <c r="R224" s="337"/>
      <c r="S224" s="242"/>
      <c r="T224" s="243">
        <v>8</v>
      </c>
      <c r="U224" s="244">
        <v>6</v>
      </c>
      <c r="V224" s="290"/>
      <c r="W224" s="80"/>
      <c r="X224" s="92" t="s">
        <v>21</v>
      </c>
      <c r="Y224" s="79"/>
      <c r="Z224" s="74"/>
      <c r="AA224" s="74"/>
      <c r="AB224" s="74"/>
      <c r="AC224" s="91"/>
      <c r="AD224" s="91"/>
      <c r="AE224" s="91"/>
      <c r="AF224" s="91"/>
      <c r="AG224" s="91"/>
      <c r="AH224" s="91"/>
      <c r="AI224" s="76"/>
      <c r="AJ224" s="76"/>
      <c r="AN224" s="74"/>
      <c r="AO224" s="74"/>
      <c r="AP224" s="74"/>
      <c r="AQ224" s="74"/>
      <c r="AR224" s="74"/>
      <c r="AS224" s="74"/>
      <c r="AT224" s="74"/>
      <c r="AU224" s="74"/>
      <c r="AV224" s="74"/>
      <c r="AW224" s="74"/>
      <c r="AX224" s="74"/>
      <c r="AY224" s="73"/>
      <c r="AZ224" s="73"/>
      <c r="BA224" s="73"/>
      <c r="BB224" s="73"/>
      <c r="BC224" s="73"/>
      <c r="BD224" s="73"/>
      <c r="BE224" s="73"/>
      <c r="BF224" s="73"/>
      <c r="BG224" s="73"/>
      <c r="BH224" s="73"/>
      <c r="BI224" s="73"/>
    </row>
    <row r="225" spans="4:61" ht="12.3" customHeight="1" thickBot="1" x14ac:dyDescent="0.25">
      <c r="D225" s="498"/>
      <c r="E225" s="476" t="s">
        <v>195</v>
      </c>
      <c r="F225" s="477"/>
      <c r="G225" s="477"/>
      <c r="H225" s="477"/>
      <c r="I225" s="477"/>
      <c r="J225" s="477"/>
      <c r="K225" s="477" t="s">
        <v>54</v>
      </c>
      <c r="L225" s="477"/>
      <c r="M225" s="477"/>
      <c r="N225" s="477"/>
      <c r="O225" s="477"/>
      <c r="P225" s="477"/>
      <c r="Q225" s="477"/>
      <c r="R225" s="478"/>
      <c r="S225" s="102"/>
      <c r="T225" s="102">
        <v>21</v>
      </c>
      <c r="U225" s="102">
        <v>16</v>
      </c>
      <c r="V225" s="291">
        <v>21</v>
      </c>
      <c r="W225" s="80"/>
      <c r="X225" s="335" t="s">
        <v>242</v>
      </c>
      <c r="Y225" s="336"/>
      <c r="Z225" s="336"/>
      <c r="AA225" s="336"/>
      <c r="AB225" s="336"/>
      <c r="AC225" s="336"/>
      <c r="AD225" s="336" t="s">
        <v>149</v>
      </c>
      <c r="AE225" s="336"/>
      <c r="AF225" s="336"/>
      <c r="AG225" s="336"/>
      <c r="AH225" s="336"/>
      <c r="AI225" s="336"/>
      <c r="AJ225" s="336"/>
      <c r="AK225" s="337"/>
      <c r="AO225" s="74"/>
      <c r="AP225" s="74"/>
      <c r="AQ225" s="74"/>
      <c r="AR225" s="74"/>
      <c r="AS225" s="74"/>
      <c r="AT225" s="74"/>
      <c r="AU225" s="74"/>
      <c r="AV225" s="74"/>
      <c r="AW225" s="74"/>
      <c r="AX225" s="74"/>
      <c r="AY225" s="73"/>
      <c r="AZ225" s="73"/>
      <c r="BA225" s="73"/>
      <c r="BB225" s="73"/>
      <c r="BC225" s="73"/>
      <c r="BD225" s="73"/>
      <c r="BE225" s="73"/>
      <c r="BF225" s="73"/>
      <c r="BG225" s="73"/>
      <c r="BH225" s="73"/>
      <c r="BI225" s="73"/>
    </row>
    <row r="226" spans="4:61" ht="12.3" customHeight="1" thickTop="1" x14ac:dyDescent="0.2">
      <c r="D226" s="497" t="s">
        <v>213</v>
      </c>
      <c r="E226" s="335" t="s">
        <v>194</v>
      </c>
      <c r="F226" s="336"/>
      <c r="G226" s="336"/>
      <c r="H226" s="336"/>
      <c r="I226" s="336"/>
      <c r="J226" s="336"/>
      <c r="K226" s="336" t="s">
        <v>54</v>
      </c>
      <c r="L226" s="336"/>
      <c r="M226" s="336"/>
      <c r="N226" s="336"/>
      <c r="O226" s="336"/>
      <c r="P226" s="336"/>
      <c r="Q226" s="336"/>
      <c r="R226" s="337"/>
      <c r="S226" s="80"/>
      <c r="T226" s="80">
        <v>10</v>
      </c>
      <c r="U226" s="80">
        <v>21</v>
      </c>
      <c r="V226" s="132">
        <v>10</v>
      </c>
      <c r="W226" s="292"/>
      <c r="X226" s="338" t="s">
        <v>243</v>
      </c>
      <c r="Y226" s="339"/>
      <c r="Z226" s="339"/>
      <c r="AA226" s="339"/>
      <c r="AB226" s="339"/>
      <c r="AC226" s="339"/>
      <c r="AD226" s="339" t="s">
        <v>149</v>
      </c>
      <c r="AE226" s="339"/>
      <c r="AF226" s="339"/>
      <c r="AG226" s="339"/>
      <c r="AH226" s="339"/>
      <c r="AI226" s="339"/>
      <c r="AJ226" s="339"/>
      <c r="AK226" s="371"/>
      <c r="AO226" s="74"/>
      <c r="AP226" s="74"/>
      <c r="AQ226" s="74"/>
      <c r="AR226" s="74"/>
      <c r="AS226" s="74"/>
      <c r="AT226" s="74"/>
      <c r="AU226" s="74"/>
      <c r="AV226" s="74"/>
      <c r="AW226" s="74"/>
      <c r="AX226" s="74"/>
      <c r="AY226" s="73"/>
      <c r="AZ226" s="73"/>
      <c r="BA226" s="73"/>
      <c r="BB226" s="73"/>
      <c r="BC226" s="73"/>
      <c r="BD226" s="73"/>
      <c r="BE226" s="73"/>
      <c r="BF226" s="73"/>
      <c r="BG226" s="73"/>
      <c r="BH226" s="73"/>
      <c r="BI226" s="73"/>
    </row>
    <row r="227" spans="4:61" ht="12.3" customHeight="1" thickBot="1" x14ac:dyDescent="0.25">
      <c r="D227" s="498"/>
      <c r="E227" s="476" t="s">
        <v>199</v>
      </c>
      <c r="F227" s="477"/>
      <c r="G227" s="477"/>
      <c r="H227" s="477"/>
      <c r="I227" s="477"/>
      <c r="J227" s="477"/>
      <c r="K227" s="477" t="s">
        <v>54</v>
      </c>
      <c r="L227" s="477"/>
      <c r="M227" s="477"/>
      <c r="N227" s="477"/>
      <c r="O227" s="477"/>
      <c r="P227" s="477"/>
      <c r="Q227" s="477"/>
      <c r="R227" s="478"/>
      <c r="S227" s="82"/>
      <c r="T227" s="82">
        <v>12</v>
      </c>
      <c r="U227" s="144">
        <v>13</v>
      </c>
      <c r="V227" s="246"/>
      <c r="W227" s="80"/>
      <c r="X227" s="74"/>
      <c r="Y227" s="74"/>
      <c r="Z227" s="74"/>
      <c r="AA227" s="74"/>
      <c r="AB227" s="74"/>
      <c r="AC227" s="74"/>
      <c r="AD227" s="74"/>
      <c r="AE227" s="74"/>
      <c r="AF227" s="74"/>
      <c r="AG227" s="74"/>
      <c r="AH227" s="74"/>
      <c r="AI227" s="74"/>
      <c r="AJ227" s="74"/>
      <c r="AN227" s="74"/>
      <c r="AO227" s="74"/>
      <c r="AP227" s="74"/>
      <c r="AQ227" s="74"/>
      <c r="AR227" s="74"/>
      <c r="AS227" s="74"/>
      <c r="AT227" s="74"/>
      <c r="AU227" s="74"/>
      <c r="AV227" s="74"/>
      <c r="AW227" s="74"/>
      <c r="AX227" s="74"/>
      <c r="AY227" s="73"/>
      <c r="AZ227" s="73"/>
      <c r="BA227" s="73"/>
      <c r="BB227" s="73"/>
      <c r="BC227" s="73"/>
      <c r="BD227" s="73"/>
      <c r="BE227" s="73"/>
      <c r="BF227" s="73"/>
      <c r="BG227" s="73"/>
      <c r="BH227" s="73"/>
      <c r="BI227" s="73"/>
    </row>
    <row r="228" spans="4:61" ht="12.3" customHeight="1" thickTop="1" thickBot="1" x14ac:dyDescent="0.25">
      <c r="D228" s="497" t="s">
        <v>167</v>
      </c>
      <c r="E228" s="335" t="s">
        <v>244</v>
      </c>
      <c r="F228" s="336"/>
      <c r="G228" s="336"/>
      <c r="H228" s="336"/>
      <c r="I228" s="336"/>
      <c r="J228" s="336"/>
      <c r="K228" s="336" t="s">
        <v>54</v>
      </c>
      <c r="L228" s="336"/>
      <c r="M228" s="336"/>
      <c r="N228" s="336"/>
      <c r="O228" s="336"/>
      <c r="P228" s="336"/>
      <c r="Q228" s="336"/>
      <c r="R228" s="337"/>
      <c r="S228" s="287"/>
      <c r="T228" s="288">
        <v>21</v>
      </c>
      <c r="U228" s="289">
        <v>21</v>
      </c>
      <c r="V228" s="102"/>
      <c r="W228" s="80"/>
      <c r="X228" s="134" t="s">
        <v>20</v>
      </c>
      <c r="Y228" s="134"/>
      <c r="Z228" s="134"/>
      <c r="AA228" s="134"/>
      <c r="AB228" s="134"/>
      <c r="AC228" s="134"/>
      <c r="AD228" s="134"/>
      <c r="AE228" s="134"/>
      <c r="AF228" s="134"/>
      <c r="AG228" s="134"/>
      <c r="AH228" s="134"/>
      <c r="AI228" s="134"/>
      <c r="AJ228" s="89"/>
      <c r="AN228" s="74"/>
      <c r="AO228" s="74"/>
      <c r="AP228" s="74"/>
      <c r="AQ228" s="74"/>
      <c r="AR228" s="74"/>
      <c r="AS228" s="74"/>
      <c r="AT228" s="74"/>
      <c r="AU228" s="74"/>
      <c r="AV228" s="74"/>
      <c r="AW228" s="74"/>
      <c r="AX228" s="74"/>
      <c r="AY228" s="73"/>
      <c r="AZ228" s="73"/>
      <c r="BA228" s="73"/>
      <c r="BB228" s="73"/>
      <c r="BC228" s="73"/>
      <c r="BD228" s="73"/>
      <c r="BE228" s="73"/>
      <c r="BF228" s="73"/>
      <c r="BG228" s="73"/>
      <c r="BH228" s="73"/>
      <c r="BI228" s="73"/>
    </row>
    <row r="229" spans="4:61" ht="12.3" customHeight="1" thickTop="1" x14ac:dyDescent="0.2">
      <c r="D229" s="499"/>
      <c r="E229" s="482" t="s">
        <v>245</v>
      </c>
      <c r="F229" s="339"/>
      <c r="G229" s="339"/>
      <c r="H229" s="339"/>
      <c r="I229" s="339"/>
      <c r="J229" s="339"/>
      <c r="K229" s="339" t="s">
        <v>54</v>
      </c>
      <c r="L229" s="339"/>
      <c r="M229" s="339"/>
      <c r="N229" s="339"/>
      <c r="O229" s="339"/>
      <c r="P229" s="339"/>
      <c r="Q229" s="339"/>
      <c r="R229" s="371"/>
      <c r="S229" s="81"/>
      <c r="T229" s="80"/>
      <c r="U229" s="80"/>
      <c r="V229" s="80"/>
      <c r="W229" s="80"/>
      <c r="X229" s="335" t="s">
        <v>244</v>
      </c>
      <c r="Y229" s="336"/>
      <c r="Z229" s="336"/>
      <c r="AA229" s="336"/>
      <c r="AB229" s="336"/>
      <c r="AC229" s="336"/>
      <c r="AD229" s="336" t="s">
        <v>54</v>
      </c>
      <c r="AE229" s="336"/>
      <c r="AF229" s="336"/>
      <c r="AG229" s="336"/>
      <c r="AH229" s="336"/>
      <c r="AI229" s="336"/>
      <c r="AJ229" s="336"/>
      <c r="AK229" s="337"/>
      <c r="AO229" s="74"/>
      <c r="AP229" s="74"/>
      <c r="AQ229" s="74"/>
      <c r="AR229" s="74"/>
      <c r="AS229" s="74"/>
      <c r="AT229" s="74"/>
      <c r="AU229" s="74"/>
      <c r="AV229" s="74"/>
      <c r="AW229" s="74"/>
      <c r="AX229" s="74"/>
      <c r="AY229" s="73"/>
      <c r="AZ229" s="73"/>
      <c r="BA229" s="73"/>
      <c r="BB229" s="73"/>
      <c r="BC229" s="73"/>
      <c r="BD229" s="73"/>
      <c r="BE229" s="73"/>
      <c r="BF229" s="73"/>
      <c r="BG229" s="73"/>
      <c r="BH229" s="73"/>
      <c r="BI229" s="73"/>
    </row>
    <row r="230" spans="4:61" ht="12.3" customHeight="1" x14ac:dyDescent="0.2">
      <c r="E230" s="68"/>
      <c r="F230" s="68"/>
      <c r="G230" s="69"/>
      <c r="H230" s="68"/>
      <c r="I230" s="68"/>
      <c r="J230" s="68"/>
      <c r="K230" s="68"/>
      <c r="L230" s="68"/>
      <c r="M230" s="68"/>
      <c r="R230" s="86"/>
      <c r="S230" s="100"/>
      <c r="T230" s="84"/>
      <c r="U230" s="85"/>
      <c r="V230" s="84"/>
      <c r="W230" s="84"/>
      <c r="X230" s="338" t="s">
        <v>245</v>
      </c>
      <c r="Y230" s="339"/>
      <c r="Z230" s="339"/>
      <c r="AA230" s="339"/>
      <c r="AB230" s="339"/>
      <c r="AC230" s="339"/>
      <c r="AD230" s="339" t="s">
        <v>54</v>
      </c>
      <c r="AE230" s="339"/>
      <c r="AF230" s="339"/>
      <c r="AG230" s="339"/>
      <c r="AH230" s="339"/>
      <c r="AI230" s="339"/>
      <c r="AJ230" s="339"/>
      <c r="AK230" s="371"/>
      <c r="AO230" s="74"/>
      <c r="AP230" s="74"/>
      <c r="AQ230" s="74"/>
      <c r="AR230" s="74"/>
      <c r="AS230" s="74"/>
      <c r="AT230" s="74"/>
      <c r="AU230" s="74"/>
      <c r="AV230" s="74"/>
      <c r="AW230" s="74"/>
      <c r="AX230" s="74"/>
      <c r="AY230" s="73"/>
      <c r="AZ230" s="73"/>
      <c r="BA230" s="73"/>
      <c r="BB230" s="73"/>
      <c r="BC230" s="73"/>
      <c r="BD230" s="73"/>
      <c r="BE230" s="73"/>
      <c r="BF230" s="73"/>
      <c r="BG230" s="73"/>
      <c r="BH230" s="73"/>
      <c r="BI230" s="73"/>
    </row>
    <row r="231" spans="4:61" ht="12.3" customHeight="1" x14ac:dyDescent="0.2">
      <c r="AN231" s="74"/>
      <c r="AO231" s="74"/>
      <c r="AP231" s="74"/>
      <c r="AQ231" s="74"/>
      <c r="AR231" s="74"/>
      <c r="AS231" s="74"/>
      <c r="AT231" s="74"/>
      <c r="AU231" s="74"/>
      <c r="AV231" s="74"/>
      <c r="AW231" s="74"/>
      <c r="AX231" s="74"/>
      <c r="AY231" s="73"/>
      <c r="AZ231" s="73"/>
      <c r="BA231" s="73"/>
      <c r="BB231" s="73"/>
      <c r="BC231" s="73"/>
      <c r="BD231" s="73"/>
      <c r="BE231" s="73"/>
      <c r="BF231" s="73"/>
      <c r="BG231" s="73"/>
      <c r="BH231" s="73"/>
      <c r="BI231" s="73"/>
    </row>
    <row r="232" spans="4:61" ht="18" customHeight="1" x14ac:dyDescent="0.2">
      <c r="AS232" s="74"/>
      <c r="AT232" s="74"/>
      <c r="AU232" s="74"/>
      <c r="AV232" s="74"/>
      <c r="AW232" s="74"/>
      <c r="AX232" s="74"/>
      <c r="BD232" s="73"/>
      <c r="BE232" s="73"/>
      <c r="BF232" s="73"/>
      <c r="BG232" s="73"/>
      <c r="BH232" s="73"/>
      <c r="BI232" s="73"/>
    </row>
    <row r="233" spans="4:61" ht="18" customHeight="1" x14ac:dyDescent="0.2"/>
    <row r="234" spans="4:61" ht="18" customHeight="1" x14ac:dyDescent="0.2"/>
    <row r="235" spans="4:61" ht="18" customHeight="1" x14ac:dyDescent="0.2"/>
    <row r="236" spans="4:61" ht="18" customHeight="1" x14ac:dyDescent="0.2"/>
    <row r="237" spans="4:61" ht="18" customHeight="1" x14ac:dyDescent="0.2"/>
    <row r="238" spans="4:61" ht="18" customHeight="1" x14ac:dyDescent="0.2"/>
    <row r="239" spans="4:61" ht="18" customHeight="1" x14ac:dyDescent="0.2"/>
    <row r="240" spans="4:61" ht="18" customHeight="1" x14ac:dyDescent="0.2"/>
    <row r="241" spans="3:3" ht="18" customHeight="1" x14ac:dyDescent="0.2"/>
    <row r="242" spans="3:3" ht="18" customHeight="1" x14ac:dyDescent="0.2"/>
    <row r="243" spans="3:3" ht="18" customHeight="1" x14ac:dyDescent="0.2"/>
    <row r="244" spans="3:3" ht="18" customHeight="1" x14ac:dyDescent="0.2"/>
    <row r="245" spans="3:3" ht="18" customHeight="1" x14ac:dyDescent="0.2"/>
    <row r="246" spans="3:3" ht="18" customHeight="1" x14ac:dyDescent="0.2">
      <c r="C246" s="73" t="s">
        <v>246</v>
      </c>
    </row>
    <row r="247" spans="3:3" ht="18" customHeight="1" x14ac:dyDescent="0.2">
      <c r="C247" s="73" t="s">
        <v>247</v>
      </c>
    </row>
    <row r="248" spans="3:3" ht="18" customHeight="1" x14ac:dyDescent="0.2"/>
    <row r="249" spans="3:3" ht="18" customHeight="1" x14ac:dyDescent="0.2">
      <c r="C249" s="73" t="s">
        <v>248</v>
      </c>
    </row>
    <row r="250" spans="3:3" ht="18" customHeight="1" x14ac:dyDescent="0.2">
      <c r="C250" s="73" t="s">
        <v>249</v>
      </c>
    </row>
    <row r="251" spans="3:3" ht="18" customHeight="1" x14ac:dyDescent="0.2"/>
    <row r="252" spans="3:3" ht="18" customHeight="1" x14ac:dyDescent="0.2">
      <c r="C252" s="73" t="s">
        <v>250</v>
      </c>
    </row>
    <row r="253" spans="3:3" ht="18" customHeight="1" x14ac:dyDescent="0.2"/>
  </sheetData>
  <mergeCells count="530">
    <mergeCell ref="D224:D225"/>
    <mergeCell ref="D226:D227"/>
    <mergeCell ref="D228:D229"/>
    <mergeCell ref="D111:D112"/>
    <mergeCell ref="D113:D114"/>
    <mergeCell ref="D115:D116"/>
    <mergeCell ref="D117:D118"/>
    <mergeCell ref="D211:D212"/>
    <mergeCell ref="D213:D214"/>
    <mergeCell ref="D215:D216"/>
    <mergeCell ref="D217:D218"/>
    <mergeCell ref="D222:D223"/>
    <mergeCell ref="AT19:AZ19"/>
    <mergeCell ref="I14:V16"/>
    <mergeCell ref="I18:V20"/>
    <mergeCell ref="AQ37:AU37"/>
    <mergeCell ref="AV37:BB37"/>
    <mergeCell ref="AQ38:AU38"/>
    <mergeCell ref="AV38:BB38"/>
    <mergeCell ref="I27:L27"/>
    <mergeCell ref="M27:P27"/>
    <mergeCell ref="Q27:T27"/>
    <mergeCell ref="U27:X27"/>
    <mergeCell ref="AH26:AI26"/>
    <mergeCell ref="AJ26:AL26"/>
    <mergeCell ref="AM26:AO26"/>
    <mergeCell ref="AC27:AF27"/>
    <mergeCell ref="AC28:AF29"/>
    <mergeCell ref="AC31:AF32"/>
    <mergeCell ref="AC26:AF26"/>
    <mergeCell ref="Y27:AB27"/>
    <mergeCell ref="T34:T36"/>
    <mergeCell ref="AC34:AF35"/>
    <mergeCell ref="AV33:BB33"/>
    <mergeCell ref="AV34:BB34"/>
    <mergeCell ref="AQ33:AU33"/>
    <mergeCell ref="P5:V5"/>
    <mergeCell ref="P6:V6"/>
    <mergeCell ref="AE5:AK5"/>
    <mergeCell ref="AE6:AK6"/>
    <mergeCell ref="AT5:AZ5"/>
    <mergeCell ref="AT6:AZ6"/>
    <mergeCell ref="P9:V9"/>
    <mergeCell ref="AE9:AK9"/>
    <mergeCell ref="AT9:AZ9"/>
    <mergeCell ref="AT10:AZ10"/>
    <mergeCell ref="AE14:AK14"/>
    <mergeCell ref="AT14:AZ14"/>
    <mergeCell ref="AE15:AK15"/>
    <mergeCell ref="AT15:AZ15"/>
    <mergeCell ref="AE18:AK18"/>
    <mergeCell ref="AD119:AK119"/>
    <mergeCell ref="C23:P25"/>
    <mergeCell ref="Q23:AB25"/>
    <mergeCell ref="C26:D27"/>
    <mergeCell ref="E26:H26"/>
    <mergeCell ref="I26:L26"/>
    <mergeCell ref="M26:P26"/>
    <mergeCell ref="Q26:T26"/>
    <mergeCell ref="U26:X26"/>
    <mergeCell ref="Y26:AB26"/>
    <mergeCell ref="E27:H27"/>
    <mergeCell ref="H31:H33"/>
    <mergeCell ref="I31:L33"/>
    <mergeCell ref="L28:L30"/>
    <mergeCell ref="P28:P30"/>
    <mergeCell ref="T28:T30"/>
    <mergeCell ref="AT18:AZ18"/>
    <mergeCell ref="AE19:AK19"/>
    <mergeCell ref="AT139:BA139"/>
    <mergeCell ref="AN142:AS142"/>
    <mergeCell ref="AT142:BA142"/>
    <mergeCell ref="AN143:AS143"/>
    <mergeCell ref="AT143:BA143"/>
    <mergeCell ref="E228:J228"/>
    <mergeCell ref="K228:R228"/>
    <mergeCell ref="E229:J229"/>
    <mergeCell ref="K229:R229"/>
    <mergeCell ref="X229:AC229"/>
    <mergeCell ref="D209:U210"/>
    <mergeCell ref="D220:U221"/>
    <mergeCell ref="E222:J222"/>
    <mergeCell ref="K222:R222"/>
    <mergeCell ref="E223:J223"/>
    <mergeCell ref="K223:R223"/>
    <mergeCell ref="E217:J217"/>
    <mergeCell ref="K217:R217"/>
    <mergeCell ref="E218:J218"/>
    <mergeCell ref="K218:R218"/>
    <mergeCell ref="X218:AC218"/>
    <mergeCell ref="X219:AC219"/>
    <mergeCell ref="AD218:AK218"/>
    <mergeCell ref="AD219:AK219"/>
    <mergeCell ref="X230:AC230"/>
    <mergeCell ref="AD229:AK229"/>
    <mergeCell ref="AD230:AK230"/>
    <mergeCell ref="E224:J224"/>
    <mergeCell ref="K224:R224"/>
    <mergeCell ref="E225:J225"/>
    <mergeCell ref="K225:R225"/>
    <mergeCell ref="X225:AC225"/>
    <mergeCell ref="E226:J226"/>
    <mergeCell ref="K226:R226"/>
    <mergeCell ref="X226:AC226"/>
    <mergeCell ref="E227:J227"/>
    <mergeCell ref="K227:R227"/>
    <mergeCell ref="AD225:AK225"/>
    <mergeCell ref="AD226:AK226"/>
    <mergeCell ref="X214:AC214"/>
    <mergeCell ref="E215:J215"/>
    <mergeCell ref="K215:R215"/>
    <mergeCell ref="X215:AC215"/>
    <mergeCell ref="E216:J216"/>
    <mergeCell ref="K216:R216"/>
    <mergeCell ref="AD214:AK214"/>
    <mergeCell ref="AD215:AK215"/>
    <mergeCell ref="E211:J211"/>
    <mergeCell ref="K211:R211"/>
    <mergeCell ref="E212:J212"/>
    <mergeCell ref="K212:R212"/>
    <mergeCell ref="E213:J213"/>
    <mergeCell ref="K213:R213"/>
    <mergeCell ref="E214:J214"/>
    <mergeCell ref="K214:R214"/>
    <mergeCell ref="E28:H30"/>
    <mergeCell ref="H40:H42"/>
    <mergeCell ref="L40:L42"/>
    <mergeCell ref="P40:P42"/>
    <mergeCell ref="T40:T42"/>
    <mergeCell ref="U40:X42"/>
    <mergeCell ref="AB40:AB42"/>
    <mergeCell ref="P37:P39"/>
    <mergeCell ref="Q37:T39"/>
    <mergeCell ref="M34:P36"/>
    <mergeCell ref="X28:X30"/>
    <mergeCell ref="AB28:AB30"/>
    <mergeCell ref="P31:P33"/>
    <mergeCell ref="T31:T33"/>
    <mergeCell ref="X31:X33"/>
    <mergeCell ref="AB31:AB33"/>
    <mergeCell ref="X34:X36"/>
    <mergeCell ref="AB34:AB36"/>
    <mergeCell ref="E54:H56"/>
    <mergeCell ref="C49:P51"/>
    <mergeCell ref="Q49:AB51"/>
    <mergeCell ref="C52:D53"/>
    <mergeCell ref="E52:H52"/>
    <mergeCell ref="I52:L52"/>
    <mergeCell ref="M52:P52"/>
    <mergeCell ref="Q52:T52"/>
    <mergeCell ref="U52:X52"/>
    <mergeCell ref="E53:H53"/>
    <mergeCell ref="I53:L53"/>
    <mergeCell ref="Y52:AB52"/>
    <mergeCell ref="Y53:AB53"/>
    <mergeCell ref="L54:L56"/>
    <mergeCell ref="P54:P56"/>
    <mergeCell ref="T54:T56"/>
    <mergeCell ref="X54:X56"/>
    <mergeCell ref="Y54:AB55"/>
    <mergeCell ref="M53:P53"/>
    <mergeCell ref="Q53:T53"/>
    <mergeCell ref="U53:X53"/>
    <mergeCell ref="H60:H62"/>
    <mergeCell ref="L60:L62"/>
    <mergeCell ref="M60:P62"/>
    <mergeCell ref="H57:H59"/>
    <mergeCell ref="I57:L59"/>
    <mergeCell ref="P57:P59"/>
    <mergeCell ref="T57:T59"/>
    <mergeCell ref="X57:X59"/>
    <mergeCell ref="Y57:AB58"/>
    <mergeCell ref="T60:T62"/>
    <mergeCell ref="X60:X62"/>
    <mergeCell ref="Y60:AB61"/>
    <mergeCell ref="H66:H68"/>
    <mergeCell ref="L66:L68"/>
    <mergeCell ref="P66:P68"/>
    <mergeCell ref="T66:T68"/>
    <mergeCell ref="U66:X68"/>
    <mergeCell ref="C72:P74"/>
    <mergeCell ref="Q72:AB74"/>
    <mergeCell ref="H63:H65"/>
    <mergeCell ref="L63:L65"/>
    <mergeCell ref="P63:P65"/>
    <mergeCell ref="Q63:T65"/>
    <mergeCell ref="C75:D76"/>
    <mergeCell ref="E75:H75"/>
    <mergeCell ref="I75:L75"/>
    <mergeCell ref="M75:P75"/>
    <mergeCell ref="Q75:T75"/>
    <mergeCell ref="U75:X75"/>
    <mergeCell ref="E76:H76"/>
    <mergeCell ref="I76:L76"/>
    <mergeCell ref="M76:P76"/>
    <mergeCell ref="Q76:T76"/>
    <mergeCell ref="H80:H82"/>
    <mergeCell ref="I80:L82"/>
    <mergeCell ref="H83:H85"/>
    <mergeCell ref="L83:L85"/>
    <mergeCell ref="M83:P85"/>
    <mergeCell ref="U76:X76"/>
    <mergeCell ref="E77:H79"/>
    <mergeCell ref="L77:L79"/>
    <mergeCell ref="P77:P79"/>
    <mergeCell ref="T77:T79"/>
    <mergeCell ref="X77:X79"/>
    <mergeCell ref="C93:D94"/>
    <mergeCell ref="E93:H93"/>
    <mergeCell ref="I93:L93"/>
    <mergeCell ref="M93:P93"/>
    <mergeCell ref="Q93:T93"/>
    <mergeCell ref="U93:X93"/>
    <mergeCell ref="H86:H88"/>
    <mergeCell ref="L86:L88"/>
    <mergeCell ref="P86:P88"/>
    <mergeCell ref="Q86:T88"/>
    <mergeCell ref="H89:H91"/>
    <mergeCell ref="L89:L91"/>
    <mergeCell ref="P89:P91"/>
    <mergeCell ref="T89:T91"/>
    <mergeCell ref="U89:X91"/>
    <mergeCell ref="E95:H97"/>
    <mergeCell ref="P98:P100"/>
    <mergeCell ref="E115:J115"/>
    <mergeCell ref="E116:J116"/>
    <mergeCell ref="E117:J117"/>
    <mergeCell ref="E94:H94"/>
    <mergeCell ref="I94:L94"/>
    <mergeCell ref="M94:P94"/>
    <mergeCell ref="Q94:T94"/>
    <mergeCell ref="E113:J113"/>
    <mergeCell ref="K113:R113"/>
    <mergeCell ref="H98:H100"/>
    <mergeCell ref="I98:L100"/>
    <mergeCell ref="H101:H103"/>
    <mergeCell ref="L101:L103"/>
    <mergeCell ref="M101:P103"/>
    <mergeCell ref="E118:J118"/>
    <mergeCell ref="K118:R118"/>
    <mergeCell ref="H104:H106"/>
    <mergeCell ref="L104:L106"/>
    <mergeCell ref="P104:P106"/>
    <mergeCell ref="Q104:T106"/>
    <mergeCell ref="H107:H109"/>
    <mergeCell ref="L107:L109"/>
    <mergeCell ref="P107:P109"/>
    <mergeCell ref="T107:T109"/>
    <mergeCell ref="U107:X109"/>
    <mergeCell ref="E111:J111"/>
    <mergeCell ref="K111:R111"/>
    <mergeCell ref="E134:H136"/>
    <mergeCell ref="C129:P131"/>
    <mergeCell ref="Q129:AB131"/>
    <mergeCell ref="C132:D133"/>
    <mergeCell ref="E132:H132"/>
    <mergeCell ref="I132:L132"/>
    <mergeCell ref="M132:P132"/>
    <mergeCell ref="Q132:T132"/>
    <mergeCell ref="U132:X132"/>
    <mergeCell ref="E133:H133"/>
    <mergeCell ref="I133:L133"/>
    <mergeCell ref="L134:L136"/>
    <mergeCell ref="P134:P136"/>
    <mergeCell ref="T134:T136"/>
    <mergeCell ref="X134:X136"/>
    <mergeCell ref="Y134:AB135"/>
    <mergeCell ref="M133:P133"/>
    <mergeCell ref="Q133:T133"/>
    <mergeCell ref="U133:X133"/>
    <mergeCell ref="E112:J112"/>
    <mergeCell ref="K112:R112"/>
    <mergeCell ref="E114:J114"/>
    <mergeCell ref="H140:H142"/>
    <mergeCell ref="L140:L142"/>
    <mergeCell ref="M140:P142"/>
    <mergeCell ref="H137:H139"/>
    <mergeCell ref="I137:L139"/>
    <mergeCell ref="P137:P139"/>
    <mergeCell ref="T137:T139"/>
    <mergeCell ref="X137:X139"/>
    <mergeCell ref="Y137:AB138"/>
    <mergeCell ref="T140:T142"/>
    <mergeCell ref="X140:X142"/>
    <mergeCell ref="Y140:AB141"/>
    <mergeCell ref="H146:H148"/>
    <mergeCell ref="L146:L148"/>
    <mergeCell ref="P146:P148"/>
    <mergeCell ref="T146:T148"/>
    <mergeCell ref="U146:X148"/>
    <mergeCell ref="C154:P156"/>
    <mergeCell ref="Q154:AB156"/>
    <mergeCell ref="H143:H145"/>
    <mergeCell ref="L143:L145"/>
    <mergeCell ref="P143:P145"/>
    <mergeCell ref="Q143:T145"/>
    <mergeCell ref="X143:X145"/>
    <mergeCell ref="Y143:AB144"/>
    <mergeCell ref="H162:H164"/>
    <mergeCell ref="I162:L164"/>
    <mergeCell ref="P162:P164"/>
    <mergeCell ref="T162:T164"/>
    <mergeCell ref="X162:X164"/>
    <mergeCell ref="Y162:AB163"/>
    <mergeCell ref="E159:H161"/>
    <mergeCell ref="C157:D158"/>
    <mergeCell ref="E157:H157"/>
    <mergeCell ref="I157:L157"/>
    <mergeCell ref="M157:P157"/>
    <mergeCell ref="Q157:T157"/>
    <mergeCell ref="U157:X157"/>
    <mergeCell ref="E158:H158"/>
    <mergeCell ref="I158:L158"/>
    <mergeCell ref="M158:P158"/>
    <mergeCell ref="Q158:T158"/>
    <mergeCell ref="Y158:AB158"/>
    <mergeCell ref="L159:L161"/>
    <mergeCell ref="P159:P161"/>
    <mergeCell ref="T159:T161"/>
    <mergeCell ref="X159:X161"/>
    <mergeCell ref="Y159:AB160"/>
    <mergeCell ref="U158:X158"/>
    <mergeCell ref="A182:B182"/>
    <mergeCell ref="E182:H184"/>
    <mergeCell ref="T165:T167"/>
    <mergeCell ref="X165:X167"/>
    <mergeCell ref="Y165:AB166"/>
    <mergeCell ref="U180:X180"/>
    <mergeCell ref="Z180:AA180"/>
    <mergeCell ref="AB180:AD180"/>
    <mergeCell ref="AE180:AG180"/>
    <mergeCell ref="U181:X181"/>
    <mergeCell ref="U182:X183"/>
    <mergeCell ref="C178:H179"/>
    <mergeCell ref="I178:T179"/>
    <mergeCell ref="Q168:T170"/>
    <mergeCell ref="X168:X170"/>
    <mergeCell ref="Y168:AB169"/>
    <mergeCell ref="M165:P167"/>
    <mergeCell ref="H185:H187"/>
    <mergeCell ref="I185:L187"/>
    <mergeCell ref="C180:D181"/>
    <mergeCell ref="E180:H180"/>
    <mergeCell ref="I180:L180"/>
    <mergeCell ref="M180:P180"/>
    <mergeCell ref="Q180:T180"/>
    <mergeCell ref="E181:H181"/>
    <mergeCell ref="I181:L181"/>
    <mergeCell ref="M181:P181"/>
    <mergeCell ref="Q181:T181"/>
    <mergeCell ref="L182:L184"/>
    <mergeCell ref="P182:P184"/>
    <mergeCell ref="T182:T184"/>
    <mergeCell ref="P185:P187"/>
    <mergeCell ref="T185:T187"/>
    <mergeCell ref="H191:H193"/>
    <mergeCell ref="L191:L193"/>
    <mergeCell ref="Q191:T193"/>
    <mergeCell ref="H188:H190"/>
    <mergeCell ref="L188:L190"/>
    <mergeCell ref="M188:P190"/>
    <mergeCell ref="A197:B197"/>
    <mergeCell ref="E197:H199"/>
    <mergeCell ref="H200:H202"/>
    <mergeCell ref="I200:L202"/>
    <mergeCell ref="E196:H196"/>
    <mergeCell ref="I196:L196"/>
    <mergeCell ref="M196:P196"/>
    <mergeCell ref="Q196:T196"/>
    <mergeCell ref="AB195:AD195"/>
    <mergeCell ref="AE195:AG195"/>
    <mergeCell ref="C195:D196"/>
    <mergeCell ref="E195:H195"/>
    <mergeCell ref="I195:L195"/>
    <mergeCell ref="M195:P195"/>
    <mergeCell ref="H206:H208"/>
    <mergeCell ref="L206:L208"/>
    <mergeCell ref="Q206:T208"/>
    <mergeCell ref="P206:P208"/>
    <mergeCell ref="H203:H205"/>
    <mergeCell ref="L203:L205"/>
    <mergeCell ref="M203:P205"/>
    <mergeCell ref="T203:T205"/>
    <mergeCell ref="U203:X204"/>
    <mergeCell ref="U195:X195"/>
    <mergeCell ref="Z195:AA195"/>
    <mergeCell ref="AQ34:AU34"/>
    <mergeCell ref="AC40:AF41"/>
    <mergeCell ref="AC43:AF44"/>
    <mergeCell ref="AD52:AE52"/>
    <mergeCell ref="AF52:AH52"/>
    <mergeCell ref="AI52:AK52"/>
    <mergeCell ref="X37:X39"/>
    <mergeCell ref="AB37:AB39"/>
    <mergeCell ref="AC37:AF38"/>
    <mergeCell ref="Y43:AB45"/>
    <mergeCell ref="X63:X65"/>
    <mergeCell ref="Y63:AB64"/>
    <mergeCell ref="Y66:AB67"/>
    <mergeCell ref="AT58:BA58"/>
    <mergeCell ref="AT59:BA59"/>
    <mergeCell ref="AN58:AS58"/>
    <mergeCell ref="AN59:AS59"/>
    <mergeCell ref="AN62:AS62"/>
    <mergeCell ref="AT62:BA62"/>
    <mergeCell ref="AT63:BA63"/>
    <mergeCell ref="AN63:AS63"/>
    <mergeCell ref="Y75:AB75"/>
    <mergeCell ref="AI93:AK93"/>
    <mergeCell ref="Y94:AB94"/>
    <mergeCell ref="L95:L97"/>
    <mergeCell ref="P95:P97"/>
    <mergeCell ref="T95:T97"/>
    <mergeCell ref="X95:X97"/>
    <mergeCell ref="Y95:AB96"/>
    <mergeCell ref="X86:X88"/>
    <mergeCell ref="Y86:AB87"/>
    <mergeCell ref="Y89:AB90"/>
    <mergeCell ref="Y93:AB93"/>
    <mergeCell ref="AD93:AE93"/>
    <mergeCell ref="AF93:AH93"/>
    <mergeCell ref="AD75:AE75"/>
    <mergeCell ref="AF75:AH75"/>
    <mergeCell ref="AI75:AK75"/>
    <mergeCell ref="Y76:AB76"/>
    <mergeCell ref="U94:X94"/>
    <mergeCell ref="AD114:AK114"/>
    <mergeCell ref="AD115:AK115"/>
    <mergeCell ref="AD118:AK118"/>
    <mergeCell ref="Y77:AB78"/>
    <mergeCell ref="P80:P82"/>
    <mergeCell ref="T80:T82"/>
    <mergeCell ref="X80:X82"/>
    <mergeCell ref="Y80:AB81"/>
    <mergeCell ref="T83:T85"/>
    <mergeCell ref="X83:X85"/>
    <mergeCell ref="Y83:AB84"/>
    <mergeCell ref="Y107:AB108"/>
    <mergeCell ref="T98:T100"/>
    <mergeCell ref="X98:X100"/>
    <mergeCell ref="X114:AC114"/>
    <mergeCell ref="X115:AC115"/>
    <mergeCell ref="X118:AC118"/>
    <mergeCell ref="K114:R114"/>
    <mergeCell ref="K115:R115"/>
    <mergeCell ref="K116:R116"/>
    <mergeCell ref="K117:R117"/>
    <mergeCell ref="Y98:AB99"/>
    <mergeCell ref="T101:T103"/>
    <mergeCell ref="X101:X103"/>
    <mergeCell ref="Y101:AB102"/>
    <mergeCell ref="X104:X106"/>
    <mergeCell ref="Y104:AB105"/>
    <mergeCell ref="AN138:AS138"/>
    <mergeCell ref="AT138:BA138"/>
    <mergeCell ref="AN139:AS139"/>
    <mergeCell ref="Y171:AB172"/>
    <mergeCell ref="X119:AC119"/>
    <mergeCell ref="Y146:AB147"/>
    <mergeCell ref="Y157:AB157"/>
    <mergeCell ref="AD157:AE157"/>
    <mergeCell ref="AF157:AH157"/>
    <mergeCell ref="AI157:AK157"/>
    <mergeCell ref="U171:X173"/>
    <mergeCell ref="AN163:AS163"/>
    <mergeCell ref="Y132:AB132"/>
    <mergeCell ref="AD132:AE132"/>
    <mergeCell ref="AF132:AH132"/>
    <mergeCell ref="AI132:AK132"/>
    <mergeCell ref="Y133:AB133"/>
    <mergeCell ref="AT163:BA163"/>
    <mergeCell ref="AN164:AS164"/>
    <mergeCell ref="AT164:BA164"/>
    <mergeCell ref="AN167:AS167"/>
    <mergeCell ref="AT167:BA167"/>
    <mergeCell ref="AN168:AS168"/>
    <mergeCell ref="AT168:BA168"/>
    <mergeCell ref="U185:X186"/>
    <mergeCell ref="Q195:T195"/>
    <mergeCell ref="X5:AD5"/>
    <mergeCell ref="AM5:AS5"/>
    <mergeCell ref="U206:X207"/>
    <mergeCell ref="B5:C5"/>
    <mergeCell ref="D5:G5"/>
    <mergeCell ref="I5:O5"/>
    <mergeCell ref="B6:C6"/>
    <mergeCell ref="D6:G6"/>
    <mergeCell ref="I6:O6"/>
    <mergeCell ref="U196:X196"/>
    <mergeCell ref="L197:L199"/>
    <mergeCell ref="P197:P199"/>
    <mergeCell ref="T197:T199"/>
    <mergeCell ref="U197:X198"/>
    <mergeCell ref="P200:P202"/>
    <mergeCell ref="T200:T202"/>
    <mergeCell ref="U200:X201"/>
    <mergeCell ref="T188:T190"/>
    <mergeCell ref="U188:X189"/>
    <mergeCell ref="P191:P193"/>
    <mergeCell ref="U191:X192"/>
    <mergeCell ref="B9:C9"/>
    <mergeCell ref="D9:G9"/>
    <mergeCell ref="I9:O9"/>
    <mergeCell ref="X9:AD9"/>
    <mergeCell ref="AM9:AS9"/>
    <mergeCell ref="X6:AD6"/>
    <mergeCell ref="AM6:AS6"/>
    <mergeCell ref="B14:C14"/>
    <mergeCell ref="D14:G14"/>
    <mergeCell ref="X14:AD14"/>
    <mergeCell ref="AM14:AS14"/>
    <mergeCell ref="B10:C10"/>
    <mergeCell ref="D10:G10"/>
    <mergeCell ref="I10:O10"/>
    <mergeCell ref="X10:AD10"/>
    <mergeCell ref="AM10:AS10"/>
    <mergeCell ref="P10:V10"/>
    <mergeCell ref="AE10:AK10"/>
    <mergeCell ref="AM19:AS19"/>
    <mergeCell ref="B19:C19"/>
    <mergeCell ref="D19:G19"/>
    <mergeCell ref="X19:AD19"/>
    <mergeCell ref="AM15:AS15"/>
    <mergeCell ref="B18:C18"/>
    <mergeCell ref="D18:G18"/>
    <mergeCell ref="X18:AD18"/>
    <mergeCell ref="AM18:AS18"/>
    <mergeCell ref="B15:C15"/>
    <mergeCell ref="D15:G15"/>
    <mergeCell ref="X15:AD15"/>
  </mergeCells>
  <phoneticPr fontId="5"/>
  <printOptions horizontalCentered="1" verticalCentered="1"/>
  <pageMargins left="0" right="0" top="0" bottom="0" header="0.51181102362204722" footer="0.51181102362204722"/>
  <pageSetup paperSize="9" scale="74" fitToHeight="3" orientation="portrait" verticalDpi="300" r:id="rId1"/>
  <headerFooter alignWithMargins="0"/>
  <rowBreaks count="2" manualBreakCount="2">
    <brk id="70" max="56" man="1"/>
    <brk id="152" max="5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結果</vt:lpstr>
      <vt:lpstr>結果!Print_Area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三島オープンバドミントン大会</dc:title>
  <dc:creator>高橋  良計</dc:creator>
  <cp:lastModifiedBy>康浩 今井</cp:lastModifiedBy>
  <cp:lastPrinted>2024-02-04T10:30:18Z</cp:lastPrinted>
  <dcterms:created xsi:type="dcterms:W3CDTF">2003-02-27T14:44:25Z</dcterms:created>
  <dcterms:modified xsi:type="dcterms:W3CDTF">2024-02-04T10:35:24Z</dcterms:modified>
</cp:coreProperties>
</file>